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225" windowWidth="14805" windowHeight="7890" firstSheet="1" activeTab="17"/>
  </bookViews>
  <sheets>
    <sheet name="пр1" sheetId="1" r:id="rId1"/>
    <sheet name="пр2" sheetId="8" r:id="rId2"/>
    <sheet name="пр3" sheetId="9" r:id="rId3"/>
    <sheet name="пр4" sheetId="10" r:id="rId4"/>
    <sheet name="пр5" sheetId="11" r:id="rId5"/>
    <sheet name="пр6" sheetId="12" r:id="rId6"/>
    <sheet name="пр7" sheetId="4" r:id="rId7"/>
    <sheet name="пр8" sheetId="5" r:id="rId8"/>
    <sheet name="пр9" sheetId="6" r:id="rId9"/>
    <sheet name="пр10" sheetId="7" r:id="rId10"/>
    <sheet name="пр11" sheetId="20" r:id="rId11"/>
    <sheet name="пр12" sheetId="19" r:id="rId12"/>
    <sheet name="пр13" sheetId="17" r:id="rId13"/>
    <sheet name="пр14" sheetId="18" r:id="rId14"/>
    <sheet name="пр15" sheetId="13" r:id="rId15"/>
    <sheet name="пр16" sheetId="14" r:id="rId16"/>
    <sheet name="пр17" sheetId="15" r:id="rId17"/>
    <sheet name="пр18" sheetId="16" r:id="rId18"/>
  </sheets>
  <definedNames>
    <definedName name="_xlnm.Print_Area" localSheetId="8">пр9!$A$2:$D$33</definedName>
  </definedNames>
  <calcPr calcId="114210"/>
</workbook>
</file>

<file path=xl/calcChain.xml><?xml version="1.0" encoding="utf-8"?>
<calcChain xmlns="http://schemas.openxmlformats.org/spreadsheetml/2006/main">
  <c r="H44" i="19"/>
  <c r="E44"/>
  <c r="H43"/>
  <c r="E43"/>
  <c r="H42"/>
  <c r="E42"/>
  <c r="J10"/>
  <c r="I10"/>
  <c r="H10"/>
  <c r="G10"/>
  <c r="F10"/>
  <c r="E10"/>
  <c r="A7"/>
  <c r="H6"/>
  <c r="H5"/>
  <c r="H4"/>
  <c r="E43" i="20"/>
  <c r="E42"/>
  <c r="E41"/>
  <c r="G9"/>
  <c r="F9"/>
  <c r="E9"/>
  <c r="A7"/>
  <c r="E6"/>
  <c r="E5"/>
  <c r="E4"/>
  <c r="G34" i="7"/>
  <c r="D34"/>
  <c r="G33"/>
  <c r="D33"/>
  <c r="G32"/>
  <c r="D32"/>
  <c r="I10"/>
  <c r="H10"/>
  <c r="G10"/>
  <c r="F10"/>
  <c r="E10"/>
  <c r="D10"/>
  <c r="A7"/>
  <c r="G6"/>
  <c r="G5"/>
  <c r="G4"/>
  <c r="D33" i="6"/>
  <c r="D32"/>
  <c r="D31"/>
  <c r="F9"/>
  <c r="E9"/>
  <c r="D9"/>
  <c r="A7"/>
  <c r="D6"/>
  <c r="D5"/>
  <c r="D4"/>
  <c r="J4" i="5"/>
  <c r="J45"/>
  <c r="G45"/>
  <c r="J44"/>
  <c r="G44"/>
  <c r="J43"/>
  <c r="G43"/>
  <c r="L10"/>
  <c r="K10"/>
  <c r="J10"/>
  <c r="I10"/>
  <c r="H10"/>
  <c r="G10"/>
  <c r="A7"/>
  <c r="J6"/>
  <c r="J5"/>
  <c r="G44" i="4"/>
  <c r="G43"/>
  <c r="G42"/>
  <c r="I9"/>
  <c r="H9"/>
  <c r="G9"/>
  <c r="A7"/>
  <c r="G6"/>
  <c r="G5"/>
  <c r="G4"/>
  <c r="J29" i="1"/>
  <c r="H29"/>
  <c r="F29"/>
  <c r="J27"/>
  <c r="J28"/>
  <c r="H27"/>
  <c r="H28"/>
  <c r="F27"/>
  <c r="F28"/>
  <c r="J10"/>
  <c r="H10"/>
  <c r="F10"/>
  <c r="A8"/>
  <c r="F6"/>
  <c r="F5"/>
  <c r="F4"/>
</calcChain>
</file>

<file path=xl/sharedStrings.xml><?xml version="1.0" encoding="utf-8"?>
<sst xmlns="http://schemas.openxmlformats.org/spreadsheetml/2006/main" count="1408" uniqueCount="442">
  <si>
    <t>Администрация муниципального образования "Юскинское»</t>
  </si>
  <si>
    <t xml:space="preserve">Наименование главного администратора доходов бюджета МО "Юскинское" - органа местного самоуправления  </t>
  </si>
  <si>
    <t>Муниципального образования "Юскинское"</t>
  </si>
  <si>
    <t>Перечень главных администраторов источников финансирования дефицита бюджета муниципального образования "Юскинское"</t>
  </si>
  <si>
    <t>Наименование главного администратора источников финансирования дефицита бюджета муниципального образования "Юскинское"</t>
  </si>
  <si>
    <t>Вариант=Кезский 2017;
Табл=Проект 2017 (ПС);
МО=1300513;
БКД=00000000;
КОСГУ=000;
Программы=0000;
ЭД_БКД=00;
Балансировка бюджета=21;
Узлы=05;</t>
  </si>
  <si>
    <t>Вариант=Кезский 2017;
Табл=Проект 2017 (ПС);
МО=1300513;
БКД=00000000;
КОСГУ=000;
Программы=0000;
ЭД_БКД=00;
Балансировка бюджета=20;
Узлы=05;</t>
  </si>
  <si>
    <t>Вариант=Кезский 2017;
Табл=Проект 2017 (ПС);
МО=1300513;
БКД=00000000;
КОСГУ=000;
Программы=0000;
ЭД_БКД=00;
Балансировка бюджета=22;
Узлы=05;</t>
  </si>
  <si>
    <t>Вариант: Кезский 2017;
Таблица: Проект 2017 (ПС);
Данные
%Узел Кезского района*Юскинское</t>
  </si>
  <si>
    <t>442</t>
  </si>
  <si>
    <t>Администрация муниципального образования «Юскинское»</t>
  </si>
  <si>
    <t>Вариант=Кезский 2017;
Табл=Прогноз 2018 (ПС);
МО=1300513;
БКД=00000000;
КОСГУ=000;
Программы=0000;
ЭД_БКД=00;
Балансировка бюджета=21;
Узлы=05;</t>
  </si>
  <si>
    <t>Вариант=Кезский 2017;
Табл=Прогноз 2018 (ПС);
МО=1300513;
БКД=00000000;
КОСГУ=000;
Программы=0000;
ЭД_БКД=00;
Балансировка бюджета=20;
Узлы=05;</t>
  </si>
  <si>
    <t>Вариант=Кезский 2017;
Табл=Прогноз 2018 (ПС);
МО=1300513;
БКД=00000000;
КОСГУ=000;
Программы=0000;
ЭД_БКД=00;
Балансировка бюджета=22;
Узлы=05;</t>
  </si>
  <si>
    <t>Вариант=Кезский 2017;
Табл=Прогноз 2019 (ПС);
МО=1300513;
БКД=00000000;
КОСГУ=000;
Программы=0000;
ЭД_БКД=00;
Балансировка бюджета=21;
Узлы=05;</t>
  </si>
  <si>
    <t>Вариант=Кезский 2017;
Табл=Прогноз 2019 (ПС);
МО=1300513;
БКД=00000000;
КОСГУ=000;
Программы=0000;
ЭД_БКД=00;
Балансировка бюджета=20;
Узлы=05;</t>
  </si>
  <si>
    <t>Вариант=Кезский 2017;
Табл=Прогноз 2019 (ПС);
МО=1300513;
БКД=00000000;
КОСГУ=000;
Программы=0000;
ЭД_БКД=00;
Балансировка бюджета=22;
Узлы=05;</t>
  </si>
  <si>
    <t>Вариант: Кезский 2017;
Таблица: Прогноз 2018 (ПС);
Данные
%Узел Кезского района*Юскинское</t>
  </si>
  <si>
    <t>Вариант: Кезский 2017;
Таблица: Прогноз 2019 (ПС);
Данные
МО=1300513
БКД=00000000
КОСГУ=000
Программы=0000
ЭД_БКД=00
Узлы=05</t>
  </si>
  <si>
    <t>Приложение № 7</t>
  </si>
  <si>
    <t>Приложение № 8</t>
  </si>
  <si>
    <t>Вариант=Кезский 2017;
Табл=Проект 2017 (ПС);
МО=1300513;
БКД=00000000;
КОСГУ=000;
Программы=0000;
ЭД_БКД=00;
Ведомства=000;
ФКР=0000;
Балансировка бюджета=21;
Узлы=05;</t>
  </si>
  <si>
    <t>Вариант=Кезский 2017;
Табл=Проект 2017 (ПС);
МО=1300513;
БКД=00000000;
КОСГУ=000;
Программы=0000;
ЭД_БКД=00;
Ведомства=000;
ФКР=0000;
Балансировка бюджета=20;
Узлы=05;</t>
  </si>
  <si>
    <t>Вариант=Кезский 2017;
Табл=Проект 2017 (ПС);
МО=1300513;
БКД=00000000;
КОСГУ=000;
Программы=0000;
ЭД_БКД=00;
Ведомства=000;
ФКР=0000;
Балансировка бюджета=22;
Узлы=05;</t>
  </si>
  <si>
    <t>Приложение № 9</t>
  </si>
  <si>
    <t>Вариант=Кезский 2017;
Табл=Прогноз 2018 (ПС);
МО=1300513;
БКД=00000000;
КОСГУ=000;
Программы=0000;
ЭД_БКД=00;
Ведомства=000;
ФКР=0000;
Балансировка бюджета=21;
Узлы=05;</t>
  </si>
  <si>
    <t>Вариант=Кезский 2017;
Табл=Прогноз 2018 (ПС);
МО=1300513;
БКД=00000000;
КОСГУ=000;
Программы=0000;
ЭД_БКД=00;
Ведомства=000;
ФКР=0000;
Балансировка бюджета=20;
Узлы=05;</t>
  </si>
  <si>
    <t>Вариант=Кезский 2017;
Табл=Прогноз 2018 (ПС);
МО=1300513;
БКД=00000000;
КОСГУ=000;
Программы=0000;
ЭД_БКД=00;
Ведомства=000;
ФКР=0000;
Балансировка бюджета=22;
Узлы=05;</t>
  </si>
  <si>
    <t>Вариант=Кезский 2017;
Табл=Прогноз 2019 (ПС);
МО=1300513;
БКД=00000000;
КОСГУ=000;
Программы=0000;
ЭД_БКД=00;
Ведомства=000;
ФКР=0000;
Балансировка бюджета=21;
Узлы=05;</t>
  </si>
  <si>
    <t>Вариант=Кезский 2017;
Табл=Прогноз 2019 (ПС);
МО=1300513;
БКД=00000000;
КОСГУ=000;
Программы=0000;
ЭД_БКД=00;
Ведомства=000;
ФКР=0000;
Балансировка бюджета=20;
Узлы=05;</t>
  </si>
  <si>
    <t>Вариант=Кезский 2017;
Табл=Прогноз 2019 (ПС);
МО=1300513;
БКД=00000000;
КОСГУ=000;
Программы=0000;
ЭД_БКД=00;
Ведомства=000;
ФКР=0000;
Балансировка бюджета=22;
Узлы=05;</t>
  </si>
  <si>
    <t>Вариант: Кезский 2017;
Таблица: Прогноз 2019 (ПС);
Данные
МО=1300513
БКД=00000000
КОСГУ=000
Программы=0000
ЭД_БКД=00
Ведомства=000
Узлы=05</t>
  </si>
  <si>
    <t>Вариант=Кезский 2017;
Табл=Проект 2017 (ПС);
МО=1300513;
БКД=00000000;
КОСГУ=000;
Программы=0000;
ЭД_БКД=00;
Ведомства=000;
Балансировка бюджета=21;
Узлы=05;</t>
  </si>
  <si>
    <t>Вариант=Кезский 2017;
Табл=Проект 2017 (ПС);
МО=1300513;
БКД=00000000;
КОСГУ=000;
Программы=0000;
ЭД_БКД=00;
Ведомства=000;
Балансировка бюджета=20;
Узлы=05;</t>
  </si>
  <si>
    <t>Вариант=Кезский 2017;
Табл=Проект 2017 (ПС);
МО=1300513;
БКД=00000000;
КОСГУ=000;
Программы=0000;
ЭД_БКД=00;
Ведомства=000;
Балансировка бюджета=22;
Узлы=05;</t>
  </si>
  <si>
    <t>Вариант=Кезский 2017;
Табл=Прогноз 2018 (ПС);
МО=1300513;
БКД=00000000;
КОСГУ=000;
Программы=0000;
ЭД_БКД=00;
Ведомства=000;
Балансировка бюджета=21;
Узлы=05;</t>
  </si>
  <si>
    <t>Вариант=Кезский 2017;
Табл=Прогноз 2018 (ПС);
МО=1300513;
БКД=00000000;
КОСГУ=000;
Программы=0000;
ЭД_БКД=00;
Ведомства=000;
Балансировка бюджета=20;
Узлы=05;</t>
  </si>
  <si>
    <t>Вариант=Кезский 2017;
Табл=Прогноз 2018 (ПС);
МО=1300513;
БКД=00000000;
КОСГУ=000;
Программы=0000;
ЭД_БКД=00;
Ведомства=000;
Балансировка бюджета=22;
Узлы=05;</t>
  </si>
  <si>
    <t>Вариант=Кезский 2017;
Табл=Прогноз 2019 (ПС);
МО=1300513;
БКД=00000000;
КОСГУ=000;
Программы=0000;
ЭД_БКД=00;
Ведомства=000;
Балансировка бюджета=21;
Узлы=05;</t>
  </si>
  <si>
    <t>Вариант=Кезский 2017;
Табл=Прогноз 2019 (ПС);
МО=1300513;
БКД=00000000;
КОСГУ=000;
Программы=0000;
ЭД_БКД=00;
Ведомства=000;
Балансировка бюджета=20;
Узлы=05;</t>
  </si>
  <si>
    <t>Вариант=Кезский 2017;
Табл=Прогноз 2019 (ПС);
МО=1300513;
БКД=00000000;
КОСГУ=000;
Программы=0000;
ЭД_БКД=00;
Ведомства=000;
Балансировка бюджета=22;
Узлы=05;</t>
  </si>
  <si>
    <t>Приложение №11</t>
  </si>
  <si>
    <t>Объем бюджетных асигнований дорожного фонда муниципального образования "Юскинское" на 2017 год</t>
  </si>
  <si>
    <t>Объем бюджетных асигнований дорожного фонда муниципального образования "Юскинское" на плановый период 2018 и 2019 годов</t>
  </si>
  <si>
    <t xml:space="preserve">      муниципального образования "Юскинское"</t>
  </si>
  <si>
    <t xml:space="preserve">                       муниципального образования "Юскинское" на 2017 год</t>
  </si>
  <si>
    <t>Иные условия предоставления муниципальных гарантий МО "Юскинское"</t>
  </si>
  <si>
    <t xml:space="preserve">                             муниципального образования "Юскинское"</t>
  </si>
  <si>
    <t xml:space="preserve">                               муниципального образования "Юскинское"на  2017 год</t>
  </si>
  <si>
    <t xml:space="preserve">                                                                            муниципального образования "Юскинское"</t>
  </si>
  <si>
    <t>Приложение 1- доходы</t>
  </si>
  <si>
    <t>к проекту решения Совета депутатов</t>
  </si>
  <si>
    <t>в тыс. руб.</t>
  </si>
  <si>
    <t>Код БКД</t>
  </si>
  <si>
    <t>Наименование</t>
  </si>
  <si>
    <t>БКД
Код</t>
  </si>
  <si>
    <t>ЭД_БКД
Код</t>
  </si>
  <si>
    <t>Программы
Код</t>
  </si>
  <si>
    <t>КОСГУ
Код</t>
  </si>
  <si>
    <t>Код ЭД_БКД</t>
  </si>
  <si>
    <t>Код Программы</t>
  </si>
  <si>
    <t>Код ЭК</t>
  </si>
  <si>
    <t>Узел Кезского района</t>
  </si>
  <si>
    <t>00000000</t>
  </si>
  <si>
    <t>00</t>
  </si>
  <si>
    <t>0000</t>
  </si>
  <si>
    <t>000</t>
  </si>
  <si>
    <t>10000000</t>
  </si>
  <si>
    <t>НАЛОГОВЫЕ И НЕНАЛОГОВЫЕ ДОХОДЫ</t>
  </si>
  <si>
    <t>10100000</t>
  </si>
  <si>
    <t>НАЛОГИ НА ПРИБЫЛЬ, ДОХОДЫ</t>
  </si>
  <si>
    <t>01</t>
  </si>
  <si>
    <t>110</t>
  </si>
  <si>
    <t>10500000</t>
  </si>
  <si>
    <t>НАЛОГИ НА СОВОКУПНЫЙ ДОХОД</t>
  </si>
  <si>
    <t>Единый сельскохозяйственный налог</t>
  </si>
  <si>
    <t>10600000</t>
  </si>
  <si>
    <t>НАЛОГИ НА ИМУЩЕСТВО</t>
  </si>
  <si>
    <t>10601030</t>
  </si>
  <si>
    <t>10</t>
  </si>
  <si>
    <t>11100000</t>
  </si>
  <si>
    <t>ДОХОДЫ ОТ ИСПОЛЬЗОВАНИЯ ИМУЩЕСТВА, НАХОДЯЩЕГОСЯ В ГОСУДАРСТВЕННОЙ И МУНИЦИПАЛЬНОЙ СОБСТВЕННОСТИ</t>
  </si>
  <si>
    <t>120</t>
  </si>
  <si>
    <t>20000000</t>
  </si>
  <si>
    <t>БЕЗВОЗМЕЗДНЫЕ ПОСТУПЛЕНИЯ</t>
  </si>
  <si>
    <t>20200000</t>
  </si>
  <si>
    <t>Безвозмездные поступления от других бюджетов бюджетной системы Российской Федерации</t>
  </si>
  <si>
    <t>20201001</t>
  </si>
  <si>
    <t>151</t>
  </si>
  <si>
    <t>Дотации бюджетам поселений на выравнивание бюджетной обеспеченности</t>
  </si>
  <si>
    <t>20203015</t>
  </si>
  <si>
    <t>ИТОГО ДОХОДОВ</t>
  </si>
  <si>
    <t>ДЕФИЦИТ</t>
  </si>
  <si>
    <t>БАЛАНС</t>
  </si>
  <si>
    <t>к решению Совета депутатов</t>
  </si>
  <si>
    <t>Название</t>
  </si>
  <si>
    <t>Название
Формируется автоматически</t>
  </si>
  <si>
    <t/>
  </si>
  <si>
    <t>Итого</t>
  </si>
  <si>
    <t>Расходы за счет доходов от предпринимательской и иной приносящей доход деятельности</t>
  </si>
  <si>
    <t>Всего расходов</t>
  </si>
  <si>
    <t>Сумма</t>
  </si>
  <si>
    <t>Целевая статья</t>
  </si>
  <si>
    <t>Вид расходов</t>
  </si>
  <si>
    <t>ВР
Код</t>
  </si>
  <si>
    <t>Код ВР</t>
  </si>
  <si>
    <t>441</t>
  </si>
  <si>
    <t>121</t>
  </si>
  <si>
    <t>Закупка товаров, работ, услуг в сфере информационно-коммуникационных технологий</t>
  </si>
  <si>
    <t>242</t>
  </si>
  <si>
    <t>Прочая закупка товаров, работ и услуг для обеспечения государственных (муниципальных) нужд</t>
  </si>
  <si>
    <t>244</t>
  </si>
  <si>
    <t>852</t>
  </si>
  <si>
    <t>Осуществление первичного воинского учёта на территориях, где отсутствуют военные комиссариаты</t>
  </si>
  <si>
    <t>тыс.руб.</t>
  </si>
  <si>
    <t>Наименование расходов</t>
  </si>
  <si>
    <t xml:space="preserve">                                                 к решению Совета депутатов </t>
  </si>
  <si>
    <t>Код бюджетной классификации</t>
  </si>
  <si>
    <t>441 01 00 00 00 00 0000 000</t>
  </si>
  <si>
    <t>Источники внутреннего финансирования дефицитов бюджетов</t>
  </si>
  <si>
    <t>441 01 05 00 00 00 0000 000</t>
  </si>
  <si>
    <t>Изменение остатков средств на счетах по учету средств бюджета</t>
  </si>
  <si>
    <t>441 01 05 02 01 10 0000 510</t>
  </si>
  <si>
    <t>Увеличение прочих остатков денежных средств бюджета</t>
  </si>
  <si>
    <t>441 01 05 02 01 10 0000 610</t>
  </si>
  <si>
    <t>Уменьшение прочих остатков денежных средств бюджетов поселений</t>
  </si>
  <si>
    <t>441 01 06 00 00 00 0000 000</t>
  </si>
  <si>
    <t>Иные источники внутреннего финансирования дефицитов бюджетов</t>
  </si>
  <si>
    <t>441 01 06 06 00 10 0000 710</t>
  </si>
  <si>
    <t>Привлечение прочих источников внутреннего финансирования дефицита бюджетов поселений</t>
  </si>
  <si>
    <t>Сумма,тыс.руб.</t>
  </si>
  <si>
    <t>Коды бюджетной классификации</t>
  </si>
  <si>
    <t xml:space="preserve">Код бюджетной классификации </t>
  </si>
  <si>
    <t>Наименование налога (сбора)</t>
  </si>
  <si>
    <t>Норматив</t>
  </si>
  <si>
    <t>10102010</t>
  </si>
  <si>
    <t>1 09 00000 00 0000 000</t>
  </si>
  <si>
    <t>ЗАДОЛЖЕННОСТЬ И ПЕРЕРАСЧЕТЫ ПО ОТМЕНЕННЫМ НАЛОГАМ, СБОРАМ И ИНЫМ ОБЯЗАТЕЛЬНЫМ ПЛАТЕЖАМ</t>
  </si>
  <si>
    <t>10900000</t>
  </si>
  <si>
    <t>1 09 04053 10 0000 110</t>
  </si>
  <si>
    <t>Земельный налог (по обязательствам, возникшим до 1 января 2006 года), мобилизуемый на территориях поселений</t>
  </si>
  <si>
    <t>10904050</t>
  </si>
  <si>
    <t>1 11 00000 00 0000 000</t>
  </si>
  <si>
    <t>1 11 02033 10 0000 120</t>
  </si>
  <si>
    <t>Доходы от размещения временно свободных средств бюджетов поселений</t>
  </si>
  <si>
    <t>11103050</t>
  </si>
  <si>
    <t>Проценты, полученные от предоставления бюджетных кредитов внутри страны за счет средств бюджетов поселений</t>
  </si>
  <si>
    <t>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</si>
  <si>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t>
  </si>
  <si>
    <t>11105025</t>
  </si>
  <si>
    <t>1 11 05035 10 0000 120</t>
  </si>
  <si>
    <t>1 11 09045 10 0000 120</t>
  </si>
  <si>
    <t>Прочие поступления от использования имущества, находящегося в собственности поселений (за исключением имущества муниципальных автономных учреждений, а также имущества муниципальных унитарных предприятий, в том числе казенных)</t>
  </si>
  <si>
    <t>11109045</t>
  </si>
  <si>
    <t>1 13 00000 00 0000 000</t>
  </si>
  <si>
    <t>ДОХОДЫ ОТ ОКАЗАНИЯ ПЛАТНЫХ УСЛУГ И КОМПЕНСАЦИИ ЗАТРАТ ГОСУДАРСТВА</t>
  </si>
  <si>
    <t>11300000</t>
  </si>
  <si>
    <t>1 13 01995 10 0000 130</t>
  </si>
  <si>
    <t>11303050</t>
  </si>
  <si>
    <t>130</t>
  </si>
  <si>
    <t>Прочие доходы от оказания платных услуг получателями средств бюджетов поселений и компенсации затрат государства бюджетов поселений</t>
  </si>
  <si>
    <t>1 13 02995 10 0000 130</t>
  </si>
  <si>
    <t>Прочие доходы от компенсации затрат бюджетов поселений</t>
  </si>
  <si>
    <t>1 14 00000 00 0000 000</t>
  </si>
  <si>
    <t>ДОХОДЫ ОТ ПРОДАЖИ МАТЕРИАЛЬНЫХ И НЕМАТЕРИАЛЬНЫХ АКТИВОВ</t>
  </si>
  <si>
    <t>11400000</t>
  </si>
  <si>
    <t>1 14 01050 10 0000 410</t>
  </si>
  <si>
    <t>Доходы от продажи квартир, находящихся в собственности поселений</t>
  </si>
  <si>
    <t>11401050</t>
  </si>
  <si>
    <t>410</t>
  </si>
  <si>
    <t>1 14 04050 10 0000 420</t>
  </si>
  <si>
    <t>Доходы от продажи нематериальных активов, находящихся в собственности поселений</t>
  </si>
  <si>
    <t>1 15 00000 00 0000 000</t>
  </si>
  <si>
    <t>АДМИНИСТРАТИВНЫЕ ПЛАТЕЖИ И СБОРЫ</t>
  </si>
  <si>
    <t>11500000</t>
  </si>
  <si>
    <t>1 15 02050 10 0000 140</t>
  </si>
  <si>
    <t>Платежи, взимаемые организациями поселений за выполнение определенных функций</t>
  </si>
  <si>
    <t>11502050</t>
  </si>
  <si>
    <t>140</t>
  </si>
  <si>
    <t xml:space="preserve">1 16 00000 00 0000 000 </t>
  </si>
  <si>
    <t>11632050</t>
  </si>
  <si>
    <t>Возмещение сумм, израсходованных незаконно или не по целевому назначению, а также доходов, полученных от их использования (в части бюджетов поселений)</t>
  </si>
  <si>
    <t>1 16 90050 10 0000 140</t>
  </si>
  <si>
    <t>Прочие поступления от денежных взысканий (штрафов) и иных сумм в возмещение ущерба,зачисляемые в бюджеты поселений</t>
  </si>
  <si>
    <t>11633050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</si>
  <si>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поселений</t>
  </si>
  <si>
    <t>1 16 23051 10 0000 140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</si>
  <si>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поселений</t>
  </si>
  <si>
    <t>1 16 23052 10 0000 140</t>
  </si>
  <si>
    <t>Доходы от возмещения ущерба при возникновении иных страховых случаев, когда выгодоприобретателями выступают получатели средств бюджетов поселений</t>
  </si>
  <si>
    <t>1 17 00000 00 0000 000</t>
  </si>
  <si>
    <t>ПРОЧИЕ НЕНАЛОГОВЫЕ ДОХОДЫ</t>
  </si>
  <si>
    <t>11700000</t>
  </si>
  <si>
    <t>Возмещение потерь сельскохозяйственного производства, связанных с изъятием сельскохозяйственных угодий, расположенных на территориях поселений (по обязательствам, возникшим до 1 января 2008 года)</t>
  </si>
  <si>
    <t>11702000</t>
  </si>
  <si>
    <t>180</t>
  </si>
  <si>
    <t>1 17 01050 10 0000 180</t>
  </si>
  <si>
    <t>11705050</t>
  </si>
  <si>
    <t>Прочие неналоговые доходы бюджетов поселений</t>
  </si>
  <si>
    <t>1 17 05050 10 0000 180</t>
  </si>
  <si>
    <t>1 19 00000 00 0000 000</t>
  </si>
  <si>
    <t>В ЧАСТИ ВОЗВРАТА ОСТАТКОВ СУБСИДИЙ,СУБВЕНЦИЙ И ИНЫХ МЕЖБЮДЖЕТНЫХ ТРАНСФЕРТОВ,ИМЕЮЩИХ ЦЕЛЕВОЕ НАЗНАЧЕНИЕ ПРОШЛЫХ ЛЕТ</t>
  </si>
  <si>
    <t>1 19 05000 10 0000 151</t>
  </si>
  <si>
    <t>Возврат остатков субсидий,субвенций и иных межбюджетных трансфертов,имеющих целевое назначение прошлых лет,из бюджетов поселений</t>
  </si>
  <si>
    <t>Кезского района Удмуртской республики</t>
  </si>
  <si>
    <t>Код администратора</t>
  </si>
  <si>
    <t>1 11 02033 10 0000 120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</si>
  <si>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бюджетных и автономных учреждений)</t>
  </si>
  <si>
    <t>Прочие поступления от использования имущества, находящегося в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</si>
  <si>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доходы от оказания платных услуг получателями средств бюджетов поселений (1)</t>
  </si>
  <si>
    <t>1 13 02065 10 0000 130</t>
  </si>
  <si>
    <t>Доходы,поступающие в порядке возмещения расходов,понесенных в связи с эксплуатацией имущества поселений</t>
  </si>
  <si>
    <t>Прочие доходы от компенсации затрат бюджетов поселений (1)</t>
  </si>
  <si>
    <t xml:space="preserve">1 14 02052 10 0000 410  </t>
  </si>
  <si>
    <t>Доходы от реализации имущества, находящегося в оперативном управлении учреждений, находящихся в ведении органов управления поселений(за исключением имущества муниципальных бюджетных и автономных учреждений), в части реализации основных средств по указанно</t>
  </si>
  <si>
    <t xml:space="preserve">1 14 02052 10 0000 440  </t>
  </si>
  <si>
    <t>Доходы от реализации имущества, находящегося в оперативном управлении учреждений, находящихся в ведении органов управления поселений(за исключением имущества муниципальных бюджетных и автономных учреждений) , в части реализации материальных запасов по ука</t>
  </si>
  <si>
    <t xml:space="preserve">1 14 02053 10 0000 410 </t>
  </si>
  <si>
    <t>Доходы от реализации иного имущества ,находящегося собственности поселений(за исключением имущества муниципальных бюджетных и автономных учреждений, а также имущества муниципальных унитарных предприятий, в том числе казенных) , в части реализации основных</t>
  </si>
  <si>
    <t xml:space="preserve">1 14 02053 10 0000 440   </t>
  </si>
  <si>
    <t>Доходы от реализации иного имущества ,находящегося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t>
  </si>
  <si>
    <t xml:space="preserve">1 14 06025 10 0000 430   </t>
  </si>
  <si>
    <t>Доходы от продажи земельных участков, находящихся в собственности поселений(за исключением земельных  участков муниципальных бюджетных и  автономных учреждений)</t>
  </si>
  <si>
    <t>Прочие поступления от денежных взысканий (штрафов) и иных сумм в возмещение ущерба, зачисляемые в бюджеты поселений</t>
  </si>
  <si>
    <t>Доходы от возмещения  ущерба при возникновении иных страховых случаев,когда выгодоприобретателями выступают получают средств бюджетов поселений</t>
  </si>
  <si>
    <t>Невыясненные поступления, зачисляемые в бюджеты поселений</t>
  </si>
  <si>
    <t>Прочие неналоговые доходы бюджетов поселений (1)</t>
  </si>
  <si>
    <t>2 18  05010 10 0000 180</t>
  </si>
  <si>
    <t>Доходы бюджетов поселений от возврата бюджетными учреждениями остатков субсидий прошлых лет</t>
  </si>
  <si>
    <t xml:space="preserve">2 18 05030 10 0000 180               </t>
  </si>
  <si>
    <t xml:space="preserve">Доходы бюджетов поселений от возврата иными организациями остатков субсидий прошлых лет </t>
  </si>
  <si>
    <t>2 19 05000 10 0000 151</t>
  </si>
  <si>
    <t>Возврат остатков субсидий, субвенций и иных межбюджетных трансфертов, имеющих целевое назначение, прошлых лет из бюджетов поселений</t>
  </si>
  <si>
    <t>2 02 01001 10 0000 151</t>
  </si>
  <si>
    <t>2 02 01003 10 0000 151</t>
  </si>
  <si>
    <t xml:space="preserve">Дотации бюджетам поселений на поддержку мер по обеспечению сбалансированности бюджетов </t>
  </si>
  <si>
    <t>2 02 01999 10 0000 151</t>
  </si>
  <si>
    <t xml:space="preserve">Прочие дотации бюджетам поселений </t>
  </si>
  <si>
    <t>2 02 02077 10 0000 151</t>
  </si>
  <si>
    <t>Субсидии бюджетам поселений на бюджетные инвестиции в объекты капитального строительства собственности муниципальных образований</t>
  </si>
  <si>
    <t>2 02 02999 10 0000 151</t>
  </si>
  <si>
    <t>Прочие субсидии бюджетам поселений</t>
  </si>
  <si>
    <t>2 02 02088 10 0000 151</t>
  </si>
  <si>
    <t>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t>
  </si>
  <si>
    <t>2 02 02089 10 0000 151</t>
  </si>
  <si>
    <t>Субсидии бюджетам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</si>
  <si>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2 02 03015 10 0000 151</t>
  </si>
  <si>
    <t>Субвенции  бюджетам поселений на осуществление первичного воинского учёта на территориях, где отсутствуют военные комиссариаты</t>
  </si>
  <si>
    <t xml:space="preserve">2 02 03024 10 0000 151   </t>
  </si>
  <si>
    <t xml:space="preserve">Субвенции бюджетам поселений на выполнение передаваемых полномочий субъектов Российской Федерации  </t>
  </si>
  <si>
    <t>2 02 03999 10 0000 151</t>
  </si>
  <si>
    <t>Прочие субвенции бюджетам поселений</t>
  </si>
  <si>
    <t>2 02 04012 10 0000 151</t>
  </si>
  <si>
    <t>Межбюджетные трансферты, передаваемые бюджетам поселений для компенсации дополнительных расходов, возникших в результате решений, принятых органами власти другого уровня</t>
  </si>
  <si>
    <t>2 02 04999 10 0000 151</t>
  </si>
  <si>
    <t>Прочие межбюджетные трансферты, передаваемые бюджетам поселений</t>
  </si>
  <si>
    <t>2 08 05000 10 0000 180</t>
  </si>
  <si>
    <t>Перечисления из бюджетов поселений (в бюджеты поселений) для осуществления возврата (зачёта)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t>
  </si>
  <si>
    <t>2 00 00000 00 0000 000</t>
  </si>
  <si>
    <t>Безвозмездные поступления (1)(2), (3), (4)</t>
  </si>
  <si>
    <t>(1) Администрирование поступлений осуществляется по установленному Министерством финансов Российской Федерации, либо финансовым органом муниципального образования коду подвида по виду доходов
(2) Администраторами доходов бюджета поселения по подстатьям,статьям подгруппам группы доходов"2 00 00000 00безвозмездные поступления"являются уполноменные органы местного самоуправления                                                                                                                                                                                                                                                                            (3) Администраторами доходов бюджета поселения по статьям,подстатьям,подгруппам группы доходов"2 00 0000 00-безвозмездные поступления" в части доходов от возврата остатков субсидий,субвенций и иных межбюджетных трансфертов,имеющих целевое назначение ,прошлых лет( вчасти доходов,зачисляемых в бюджет поселения) являются уполномоченные органы местного самоуправления                                                                                                                                                                                                                                                              (4)В части доходов ,зачисляемых в бюджет поселения</t>
  </si>
  <si>
    <t>к решению совета депутатов</t>
  </si>
  <si>
    <t>Кезского района Удмуртской Республики</t>
  </si>
  <si>
    <t>465</t>
  </si>
  <si>
    <t>Отдел имущественных отношений Администрации  муниципального образования "Кезский район"</t>
  </si>
  <si>
    <t>01 06 01 00 05 0000 630</t>
  </si>
  <si>
    <t>Средства от продажи акций и иных форм участия в капитале, находящихся в собственности муниципальных районов</t>
  </si>
  <si>
    <t>464</t>
  </si>
  <si>
    <t>Управление финансов Администрации муниципального образования "Кезский район"</t>
  </si>
  <si>
    <t>01 02 00 00 05 0000 710</t>
  </si>
  <si>
    <t>Получение кредитов от кредитных организаций бюджетами поселений в валюте Российской Федерации</t>
  </si>
  <si>
    <t>01 02 00 00 05 0000 810</t>
  </si>
  <si>
    <t>Погашение бюджетами поселений кредитов от кредитных организаций в валюте Российской Федерации</t>
  </si>
  <si>
    <t>01 03 00 00 05 0000 710</t>
  </si>
  <si>
    <t>Полученные кредитов от других бюджетов бюджетной системы Российской Федерации бюджетами поселений в валюте Российской Федерации</t>
  </si>
  <si>
    <t>01 03 00 00 05 0000 810</t>
  </si>
  <si>
    <t>Погашение бюджетами поселений кредитов от других бюджетов бюджетной системы Российской Федерации в валюте Российской Федерации</t>
  </si>
  <si>
    <t>01 05 02 01 05 0000 510</t>
  </si>
  <si>
    <t>Увеличение прочих остатков денежных средств бюджетов поселений</t>
  </si>
  <si>
    <t>01 05 02 01 05 0000 610</t>
  </si>
  <si>
    <t>01 06 04 00 05 0000 810</t>
  </si>
  <si>
    <t>Исполнение государственных гарантий поселений в валюте Российской Федерации в случае,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требований бенефициара к принципалу</t>
  </si>
  <si>
    <t>01 06 05 01 05 0000 640</t>
  </si>
  <si>
    <t>Возврат бюджетных кредитов, предоставленных юридическим лицам из бюджетов поселений в валюте Российской Федерации</t>
  </si>
  <si>
    <t>01 06 06 00 05 0000 710</t>
  </si>
  <si>
    <t>Привлечение прочих источников внутреннего финансирования дефицита поселений районов</t>
  </si>
  <si>
    <t>01 06 06 00 05 0000 810</t>
  </si>
  <si>
    <t>Погашение обязательств за счет прочих источников внутреннего финансирования дефицита бюджетов поселений</t>
  </si>
  <si>
    <t xml:space="preserve">     Кезского района Удмуртской Республики</t>
  </si>
  <si>
    <t xml:space="preserve">                                       Программа муниципальных гарантий</t>
  </si>
  <si>
    <t>№ п/п</t>
  </si>
  <si>
    <t>Цель гарантирования</t>
  </si>
  <si>
    <t>Наименование принципалов (заемщиков, по обязательствам которых предоставляются муниципальные гарантии Кезского района)</t>
  </si>
  <si>
    <t>Сумма гарантирования</t>
  </si>
  <si>
    <t>Наличие права регрессного требования</t>
  </si>
  <si>
    <t xml:space="preserve">      Кезского района Удмуртской Республики</t>
  </si>
  <si>
    <t xml:space="preserve">                                    Программа муниципальных гарантий</t>
  </si>
  <si>
    <t xml:space="preserve">                                                                         Кезского района Удмуртской Республики</t>
  </si>
  <si>
    <t xml:space="preserve">                             Программа муниципальных внутренних заимствований</t>
  </si>
  <si>
    <t>Форма муниципального внутреннего заимствования</t>
  </si>
  <si>
    <t xml:space="preserve">привлечение </t>
  </si>
  <si>
    <t xml:space="preserve">погашение </t>
  </si>
  <si>
    <t>Погашение задолженности местного бюджета перед кредитными организациями</t>
  </si>
  <si>
    <t>Погашение задолженности местного бюджета перед вышестоящим бюджетом по бюджетному кредиту</t>
  </si>
  <si>
    <t>Погашение задолженности местного бюджета по муниципальным ценным бумагам</t>
  </si>
  <si>
    <t>Погашение задолженности бюджета муниципального образования по предоставленым муниципальным гарантиям</t>
  </si>
  <si>
    <t>Погашение задолженности бюджета муниципального образования по кредитам кредитным организациям</t>
  </si>
  <si>
    <t>ИТОГО</t>
  </si>
  <si>
    <t>Привлечение денежных средств в виде бюджетных кредитов из вышестоящего бюджета</t>
  </si>
  <si>
    <t>Привлечение денежных средств в виде муниципальных ценных бумаг</t>
  </si>
  <si>
    <t>Привлечение денежных средств в виде кредитов кредитных организаций</t>
  </si>
  <si>
    <t xml:space="preserve">                                                                    Программа муниципальных внутренних заимствований</t>
  </si>
  <si>
    <t>привлечение</t>
  </si>
  <si>
    <t>погашение</t>
  </si>
  <si>
    <t>от ________ года №__</t>
  </si>
  <si>
    <t>от __________ года №___</t>
  </si>
  <si>
    <t>от _________ года №___</t>
  </si>
  <si>
    <t>от ______________ года №__</t>
  </si>
  <si>
    <t>от ___________ года №__</t>
  </si>
  <si>
    <t>от________ года №__</t>
  </si>
  <si>
    <t>Приложение №16</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</si>
  <si>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</si>
  <si>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Непрограммные направления деятельности</t>
  </si>
  <si>
    <t>Аппарат органов местного самоуправления</t>
  </si>
  <si>
    <t>Уплата прочих налогов, сборов</t>
  </si>
  <si>
    <t>Капитальный ремонт, ремонт и содержание автомобильных дорог общего пользования местного значения</t>
  </si>
  <si>
    <t>Формула
Целевая статья</t>
  </si>
  <si>
    <t>2017 год</t>
  </si>
  <si>
    <t>(тыс.руб.)</t>
  </si>
  <si>
    <t>Источники образования</t>
  </si>
  <si>
    <t>Доходы от уплаты акцизов на автомобильный бензин, прямогонный бензин, дизельное топливо, моторные масла для дизельных и карбюраторных (инжекторных) двигателей, производимых на территории Российской Федерации, подлежащих зачислению в бюджет субъекта Российской Федерации</t>
  </si>
  <si>
    <t>Всего доходов</t>
  </si>
  <si>
    <t>Расходы</t>
  </si>
  <si>
    <t>Ремонт и содержание автомобильных дорог общего пользования регионального и межмуниципального значения</t>
  </si>
  <si>
    <t>2 07 05000 10 0000 180</t>
  </si>
  <si>
    <t>Прочие безвожмездные поступления</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</si>
  <si>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</si>
  <si>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2 07 05020 10 0000 180</t>
  </si>
  <si>
    <t>2 07 05030 10 0000 180</t>
  </si>
  <si>
    <t>Поступления от денежных пожертвований, предоставляемых физическими лицами, получателями средств бюджетов поселений</t>
  </si>
  <si>
    <t>Прочие безвозмездые поступления бюджетов поселений</t>
  </si>
  <si>
    <t>Вариант=Кезский 2017;
Табл=Наименования доходов;
Наименования;</t>
  </si>
  <si>
    <t xml:space="preserve">Вариант: Кезский 2017;
Таблица: Наименования доходов;
Наименования
</t>
  </si>
  <si>
    <t>10503010</t>
  </si>
  <si>
    <t>Налог на имущество физических лиц, взимаемый по ставкам, применяемым к объектам налогообложения, расположенным в границах сельских поселений</t>
  </si>
  <si>
    <t>10606043</t>
  </si>
  <si>
    <t>Земельный налог с физических лиц, обладающих земельным участком, расположенным в границах сельских поселений</t>
  </si>
  <si>
    <t xml:space="preserve"> Дотации бюджетам сельских поселений на выравнивание бюджетной обеспеченности</t>
  </si>
  <si>
    <t>Субвенции бюджетам сельских поселений на осуществление первичного воинского учета на территориях, где отсутствуют военные комиссариаты</t>
  </si>
  <si>
    <t>20204014</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</si>
  <si>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</si>
  <si>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Приложение №2</t>
  </si>
  <si>
    <t xml:space="preserve">                                                                   Приложение №3</t>
  </si>
  <si>
    <t>2018 год</t>
  </si>
  <si>
    <t>2019 год</t>
  </si>
  <si>
    <t>Приложение № 4</t>
  </si>
  <si>
    <t>Доходы от оказания платных услуг</t>
  </si>
  <si>
    <t>Уменьшение стоимости материальных запасов</t>
  </si>
  <si>
    <t>Суммы принудительного изъятия</t>
  </si>
  <si>
    <t>1 17 02020 10 0000 180</t>
  </si>
  <si>
    <t>1 14 01053 10 0000 440</t>
  </si>
  <si>
    <t xml:space="preserve"> ШТРАФЫ, САНКЦИИ,ВОЗМЕЩЕНИЕ УЩЕРБА</t>
  </si>
  <si>
    <t xml:space="preserve">Прочие неналоговые доходы бюджетов поселений </t>
  </si>
  <si>
    <t>Приложение №5</t>
  </si>
  <si>
    <t>Приложение №6</t>
  </si>
  <si>
    <t>Всего</t>
  </si>
  <si>
    <t>9900000000</t>
  </si>
  <si>
    <t>9900051180</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</si>
  <si>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</si>
  <si>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</si>
  <si>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</si>
  <si>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Глава муниципального образования</t>
  </si>
  <si>
    <t>9900060010</t>
  </si>
  <si>
    <t>9900060030</t>
  </si>
  <si>
    <t>9900062510</t>
  </si>
  <si>
    <t>Освещение автомобильных дорог общего пользования</t>
  </si>
  <si>
    <t>9900062530</t>
  </si>
  <si>
    <t>тыс. руб.</t>
  </si>
  <si>
    <t>Глава</t>
  </si>
  <si>
    <t>Раздел</t>
  </si>
  <si>
    <t>Подраздел</t>
  </si>
  <si>
    <t>Ведомства
Код</t>
  </si>
  <si>
    <t>Формула
Раздел</t>
  </si>
  <si>
    <t>Формула
Подраздел</t>
  </si>
  <si>
    <t>Формула
Целевая программа</t>
  </si>
  <si>
    <t>Код Ведомства</t>
  </si>
  <si>
    <t>Целевая программа</t>
  </si>
  <si>
    <t>Все администраторы</t>
  </si>
  <si>
    <t>Общегосударственные вопросы</t>
  </si>
  <si>
    <t>Функционирование высшего должностного лица субъекта Российской Федерации и муниципального образования</t>
  </si>
  <si>
    <t>02</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</si>
  <si>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</si>
  <si>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</si>
  <si>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Национальная оборона</t>
  </si>
  <si>
    <t>Мобилизационная и вневойсковая подготовка</t>
  </si>
  <si>
    <t>03</t>
  </si>
  <si>
    <t>Национальная экономика</t>
  </si>
  <si>
    <t>Дорожное хозяйство</t>
  </si>
  <si>
    <t>09</t>
  </si>
  <si>
    <t>Приложение № 10</t>
  </si>
  <si>
    <t>Все</t>
  </si>
  <si>
    <t xml:space="preserve">                     Приложение №15</t>
  </si>
  <si>
    <t xml:space="preserve">                                                                                                       Приложение №17</t>
  </si>
  <si>
    <t>2019год</t>
  </si>
  <si>
    <t>Приложение №18</t>
  </si>
  <si>
    <t xml:space="preserve">                                                                               на плановый период 2018 и 2019 годов</t>
  </si>
  <si>
    <t>Приложение № 13</t>
  </si>
  <si>
    <t>Приложение № 14</t>
  </si>
  <si>
    <t>от ______________ 2016 года №______</t>
  </si>
  <si>
    <t>Сумма на 2018 год</t>
  </si>
  <si>
    <t>Сумма на 2019 год</t>
  </si>
  <si>
    <t xml:space="preserve">                                    плановый период 2018 и 2019 годов</t>
  </si>
  <si>
    <t>Раздел, подраздел</t>
  </si>
  <si>
    <t>ФКР
Код</t>
  </si>
  <si>
    <t>Код ФКР</t>
  </si>
  <si>
    <t>0100</t>
  </si>
  <si>
    <t>0102</t>
  </si>
  <si>
    <t>0104</t>
  </si>
  <si>
    <t>0200</t>
  </si>
  <si>
    <t>0203</t>
  </si>
  <si>
    <t>0400</t>
  </si>
  <si>
    <t>0409</t>
  </si>
  <si>
    <t>Приложение № 12</t>
  </si>
  <si>
    <t>Вариант=Кезский 2017;
Табл=Проект 2017 (ПС);
МО=1300513;
ВР=000;
ЦС=00000;
Ведомства=000;
ФКР=0000;
Балансировка бюджета=10;
Узлы=05;
Муниципальные программы=00000;</t>
  </si>
  <si>
    <t>Вариант=Кезский 2017;
Табл=Проект 2017 (ПС);
МО=1300513;
ВР=000;
ЦС=00000;
Ведомства=000;
ФКР=0000;
Балансировка бюджета=20;
Узлы=05;
Муниципальные программы=00000;</t>
  </si>
  <si>
    <t>Вариант=Кезский 2017;
Табл=Прогноз 2018 (ПС);
МО=1300513;
ВР=000;
ЦС=00000;
Ведомства=000;
ФКР=0000;
Балансировка бюджета=10;
Узлы=05;
Муниципальные программы=00000;</t>
  </si>
  <si>
    <t>Вариант=Кезский 2017;
Табл=Прогноз 2018 (ПС);
МО=1300513;
ВР=000;
ЦС=00000;
Ведомства=000;
ФКР=0000;
Балансировка бюджета=20;
Узлы=05;
Муниципальные программы=00000;</t>
  </si>
  <si>
    <t>Вариант=Кезский 2017;
Табл=Прогноз 2019 (ПС);
МО=1300513;
ВР=000;
ЦС=00000;
Ведомства=000;
ФКР=0000;
Балансировка бюджета=10;
Узлы=05;
Муниципальные программы=00000;</t>
  </si>
  <si>
    <t>Вариант=Кезский 2017;
Табл=Прогноз 2019 (ПС);
МО=1300513;
ВР=000;
ЦС=00000;
Ведомства=000;
ФКР=0000;
Балансировка бюджета=20;
Узлы=05;
Муниципальные программы=00000;</t>
  </si>
  <si>
    <t>Юскинское</t>
  </si>
  <si>
    <t>Вариант: Кезский 2017;
Таблица: Прогноз 2018 (ПС);
Данные
МО=1300513
ВР=000
ЦС=00000
Ведомства=000
ФКР=0000
Балансировка бюджета=10
Узлы=05</t>
  </si>
  <si>
    <t>Вариант: Кезский 2017;
Таблица: Прогноз 2018 (ПС);
Данные
МО=1300513
ВР=000
ЦС=00000
Ведомства=000
ФКР=0000
Балансировка бюджета=20
Узлы=05</t>
  </si>
  <si>
    <t>Вариант: Кезский 2017;
Таблица: Прогноз 2019 (ПС);
Данные
МО=1300513
ВР=000
ЦС=00000
Ведомства=000
ФКР=0000
Балансировка бюджета=10
Узлы=05</t>
  </si>
  <si>
    <t>Вариант: Кезский 2017;
Таблица: Прогноз 2019 (ПС);
Данные
МО=1300513
ВР=000
ЦС=00000
Ведомства=000
ФКР=0000
Балансировка бюджета=20
Узлы=05</t>
  </si>
  <si>
    <t xml:space="preserve">                                 муниципального образования "Юскинское"</t>
  </si>
  <si>
    <t>Источники финансирования дефицита бюджета муниципального образования "Юскинское" на 2017 год</t>
  </si>
  <si>
    <t xml:space="preserve">                         муниципального образования "Юскинское"</t>
  </si>
  <si>
    <t>Источники финансирования дефицита бюджета муниципального образования "Юскинское" на 2018-2019 годы</t>
  </si>
  <si>
    <t xml:space="preserve">                                                                         муниципального образования "Юскинское"</t>
  </si>
  <si>
    <t xml:space="preserve">Нормативы распределения доходов в бюджет муниципального образования "Юскинское" </t>
  </si>
  <si>
    <t>муниципального образования "Юскинское"</t>
  </si>
  <si>
    <t>Перечень главных администраторов доходов бюджета муниципального образования          " Юскинское"</t>
  </si>
</sst>
</file>

<file path=xl/styles.xml><?xml version="1.0" encoding="utf-8"?>
<styleSheet xmlns="http://schemas.openxmlformats.org/spreadsheetml/2006/main">
  <numFmts count="1">
    <numFmt numFmtId="164" formatCode="000000"/>
  </numFmts>
  <fonts count="27">
    <font>
      <sz val="11"/>
      <color theme="1"/>
      <name val="Calibri"/>
      <family val="2"/>
      <scheme val="minor"/>
    </font>
    <font>
      <sz val="11"/>
      <name val="Times New Roman"/>
      <family val="1"/>
      <charset val="204"/>
    </font>
    <font>
      <sz val="9"/>
      <name val="Times New Roman"/>
      <family val="1"/>
      <charset val="204"/>
    </font>
    <font>
      <b/>
      <sz val="13"/>
      <name val="Times New Roman"/>
      <family val="1"/>
      <charset val="204"/>
    </font>
    <font>
      <b/>
      <sz val="12"/>
      <name val="Times New Roman"/>
      <family val="1"/>
      <charset val="204"/>
    </font>
    <font>
      <i/>
      <sz val="8"/>
      <name val="Times New Roman"/>
      <family val="1"/>
      <charset val="204"/>
    </font>
    <font>
      <sz val="8"/>
      <name val="Times New Roman"/>
      <family val="1"/>
      <charset val="204"/>
    </font>
    <font>
      <b/>
      <sz val="10"/>
      <name val="Times New Roman"/>
      <family val="1"/>
      <charset val="204"/>
    </font>
    <font>
      <b/>
      <sz val="11"/>
      <name val="Times New Roman"/>
      <family val="1"/>
      <charset val="204"/>
    </font>
    <font>
      <sz val="10"/>
      <name val="Times New Roman"/>
      <family val="1"/>
      <charset val="204"/>
    </font>
    <font>
      <b/>
      <sz val="7"/>
      <name val="Times New Roman"/>
      <family val="1"/>
      <charset val="204"/>
    </font>
    <font>
      <b/>
      <sz val="9"/>
      <name val="Times New Roman"/>
      <family val="1"/>
      <charset val="204"/>
    </font>
    <font>
      <b/>
      <sz val="8"/>
      <name val="Times New Roman"/>
      <family val="1"/>
      <charset val="204"/>
    </font>
    <font>
      <sz val="12"/>
      <name val="Times New Roman"/>
      <family val="1"/>
      <charset val="204"/>
    </font>
    <font>
      <sz val="10"/>
      <name val="Arial Cyr"/>
      <charset val="204"/>
    </font>
    <font>
      <sz val="9"/>
      <color indexed="8"/>
      <name val="Times New Roman"/>
      <family val="1"/>
      <charset val="204"/>
    </font>
    <font>
      <b/>
      <sz val="12"/>
      <color indexed="8"/>
      <name val="Times New Roman"/>
      <family val="1"/>
      <charset val="204"/>
    </font>
    <font>
      <b/>
      <sz val="9"/>
      <color indexed="8"/>
      <name val="Times New Roman"/>
      <family val="1"/>
      <charset val="204"/>
    </font>
    <font>
      <sz val="11"/>
      <color indexed="8"/>
      <name val="Times New Roman"/>
      <family val="1"/>
      <charset val="204"/>
    </font>
    <font>
      <b/>
      <sz val="10"/>
      <color indexed="8"/>
      <name val="Times New Roman"/>
      <family val="1"/>
      <charset val="204"/>
    </font>
    <font>
      <i/>
      <sz val="10"/>
      <name val="Times New Roman"/>
      <family val="1"/>
      <charset val="204"/>
    </font>
    <font>
      <b/>
      <sz val="11"/>
      <color indexed="8"/>
      <name val="Calibri"/>
      <family val="2"/>
      <charset val="204"/>
    </font>
    <font>
      <b/>
      <sz val="11"/>
      <color indexed="8"/>
      <name val="Times New Roman"/>
      <family val="1"/>
      <charset val="204"/>
    </font>
    <font>
      <sz val="11"/>
      <name val="Times New Roman"/>
      <charset val="204"/>
    </font>
    <font>
      <sz val="9"/>
      <name val="Times New Roman"/>
      <charset val="204"/>
    </font>
    <font>
      <sz val="8"/>
      <name val="Calibri"/>
      <family val="2"/>
    </font>
    <font>
      <sz val="11"/>
      <color theme="1"/>
      <name val="Calibri"/>
      <family val="2"/>
      <charset val="204"/>
      <scheme val="minor"/>
    </font>
  </fonts>
  <fills count="3">
    <fill>
      <patternFill patternType="none"/>
    </fill>
    <fill>
      <patternFill patternType="gray125"/>
    </fill>
    <fill>
      <patternFill patternType="solid">
        <fgColor indexe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5">
    <xf numFmtId="0" fontId="0" fillId="0" borderId="0"/>
    <xf numFmtId="0" fontId="26" fillId="0" borderId="0"/>
    <xf numFmtId="0" fontId="26" fillId="0" borderId="0"/>
    <xf numFmtId="0" fontId="14" fillId="0" borderId="0"/>
    <xf numFmtId="0" fontId="14" fillId="0" borderId="0"/>
  </cellStyleXfs>
  <cellXfs count="245">
    <xf numFmtId="0" fontId="0" fillId="0" borderId="0" xfId="0"/>
    <xf numFmtId="49" fontId="7" fillId="0" borderId="0" xfId="0" quotePrefix="1" applyNumberFormat="1" applyFont="1" applyAlignment="1">
      <alignment wrapText="1"/>
    </xf>
    <xf numFmtId="0" fontId="7" fillId="0" borderId="0" xfId="0" quotePrefix="1" applyFont="1" applyAlignment="1">
      <alignment wrapText="1"/>
    </xf>
    <xf numFmtId="0" fontId="7" fillId="0" borderId="0" xfId="0" quotePrefix="1" applyFont="1" applyFill="1" applyAlignment="1">
      <alignment wrapText="1"/>
    </xf>
    <xf numFmtId="0" fontId="7" fillId="0" borderId="0" xfId="0" applyFont="1"/>
    <xf numFmtId="49" fontId="10" fillId="0" borderId="0" xfId="0" quotePrefix="1" applyNumberFormat="1" applyFont="1" applyAlignment="1">
      <alignment wrapText="1"/>
    </xf>
    <xf numFmtId="0" fontId="1" fillId="0" borderId="0" xfId="0" applyFont="1" applyBorder="1" applyAlignment="1">
      <alignment horizontal="right"/>
    </xf>
    <xf numFmtId="0" fontId="10" fillId="0" borderId="0" xfId="0" quotePrefix="1" applyFont="1" applyAlignment="1">
      <alignment wrapText="1"/>
    </xf>
    <xf numFmtId="0" fontId="10" fillId="0" borderId="0" xfId="0" applyFont="1" applyAlignment="1">
      <alignment wrapText="1"/>
    </xf>
    <xf numFmtId="49" fontId="13" fillId="0" borderId="1" xfId="0" applyNumberFormat="1" applyFont="1" applyFill="1" applyBorder="1" applyAlignment="1">
      <alignment horizontal="center" vertical="center" wrapText="1"/>
    </xf>
    <xf numFmtId="164" fontId="13" fillId="0" borderId="1" xfId="0" applyNumberFormat="1" applyFont="1" applyFill="1" applyBorder="1" applyAlignment="1">
      <alignment horizontal="center" vertical="center" wrapText="1"/>
    </xf>
    <xf numFmtId="49" fontId="8" fillId="0" borderId="1" xfId="0" applyNumberFormat="1" applyFont="1" applyFill="1" applyBorder="1"/>
    <xf numFmtId="164" fontId="8" fillId="0" borderId="1" xfId="0" applyNumberFormat="1" applyFont="1" applyFill="1" applyBorder="1" applyAlignment="1">
      <alignment wrapText="1"/>
    </xf>
    <xf numFmtId="0" fontId="8" fillId="0" borderId="1" xfId="0" applyFont="1" applyFill="1" applyBorder="1"/>
    <xf numFmtId="49" fontId="8" fillId="0" borderId="0" xfId="0" applyNumberFormat="1" applyFont="1"/>
    <xf numFmtId="0" fontId="8" fillId="0" borderId="0" xfId="0" applyFont="1"/>
    <xf numFmtId="49" fontId="8" fillId="0" borderId="1" xfId="0" applyNumberFormat="1" applyFont="1" applyBorder="1"/>
    <xf numFmtId="164" fontId="8" fillId="0" borderId="1" xfId="0" applyNumberFormat="1" applyFont="1" applyBorder="1" applyAlignment="1">
      <alignment wrapText="1"/>
    </xf>
    <xf numFmtId="0" fontId="8" fillId="0" borderId="1" xfId="0" applyFont="1" applyBorder="1"/>
    <xf numFmtId="0" fontId="15" fillId="0" borderId="0" xfId="4" applyFont="1" applyBorder="1" applyAlignment="1">
      <alignment horizontal="right" vertical="top" wrapText="1"/>
    </xf>
    <xf numFmtId="0" fontId="17" fillId="0" borderId="2" xfId="4" applyFont="1" applyBorder="1" applyAlignment="1">
      <alignment horizontal="center" vertical="top" wrapText="1"/>
    </xf>
    <xf numFmtId="0" fontId="17" fillId="0" borderId="3" xfId="4" applyFont="1" applyBorder="1" applyAlignment="1">
      <alignment horizontal="center" vertical="top" wrapText="1"/>
    </xf>
    <xf numFmtId="0" fontId="15" fillId="0" borderId="3" xfId="4" applyFont="1" applyBorder="1" applyAlignment="1">
      <alignment horizontal="center" vertical="top" wrapText="1"/>
    </xf>
    <xf numFmtId="0" fontId="15" fillId="0" borderId="1" xfId="4" applyFont="1" applyBorder="1" applyAlignment="1">
      <alignment horizontal="center" vertical="top" wrapText="1"/>
    </xf>
    <xf numFmtId="0" fontId="15" fillId="0" borderId="4" xfId="4" applyFont="1" applyBorder="1" applyAlignment="1">
      <alignment horizontal="center" vertical="top" wrapText="1"/>
    </xf>
    <xf numFmtId="0" fontId="9" fillId="0" borderId="1" xfId="4" applyFont="1" applyBorder="1" applyAlignment="1">
      <alignment horizontal="center" vertical="center"/>
    </xf>
    <xf numFmtId="0" fontId="2" fillId="0" borderId="1" xfId="4" applyFont="1" applyBorder="1" applyAlignment="1">
      <alignment vertical="top" wrapText="1"/>
    </xf>
    <xf numFmtId="0" fontId="9" fillId="0" borderId="1" xfId="4" applyFont="1" applyBorder="1" applyAlignment="1">
      <alignment vertical="top"/>
    </xf>
    <xf numFmtId="49" fontId="13" fillId="0" borderId="0" xfId="0" applyNumberFormat="1" applyFont="1" applyProtection="1">
      <protection locked="0"/>
    </xf>
    <xf numFmtId="0" fontId="13" fillId="0" borderId="0" xfId="0" applyFont="1" applyProtection="1">
      <protection locked="0"/>
    </xf>
    <xf numFmtId="49" fontId="9" fillId="0" borderId="0" xfId="0" applyNumberFormat="1" applyFont="1" applyProtection="1">
      <protection locked="0"/>
    </xf>
    <xf numFmtId="0" fontId="9" fillId="0" borderId="0" xfId="0" applyFont="1" applyProtection="1">
      <protection locked="0"/>
    </xf>
    <xf numFmtId="0" fontId="13" fillId="0" borderId="0" xfId="0" applyFont="1" applyBorder="1" applyProtection="1">
      <protection locked="0"/>
    </xf>
    <xf numFmtId="0" fontId="4" fillId="0" borderId="0" xfId="0" applyFont="1" applyFill="1" applyBorder="1" applyAlignment="1" applyProtection="1">
      <alignment horizontal="center"/>
      <protection locked="0"/>
    </xf>
    <xf numFmtId="0" fontId="13" fillId="0" borderId="0" xfId="0" applyFont="1" applyFill="1" applyBorder="1" applyAlignment="1" applyProtection="1">
      <protection locked="0"/>
    </xf>
    <xf numFmtId="0" fontId="18" fillId="0" borderId="0" xfId="0" applyFont="1"/>
    <xf numFmtId="0" fontId="18" fillId="0" borderId="0" xfId="0" applyFont="1" applyAlignment="1">
      <alignment horizontal="right"/>
    </xf>
    <xf numFmtId="0" fontId="18" fillId="0" borderId="0" xfId="0" applyFont="1" applyAlignment="1"/>
    <xf numFmtId="0" fontId="18" fillId="0" borderId="1" xfId="0" applyFont="1" applyBorder="1"/>
    <xf numFmtId="0" fontId="9" fillId="0" borderId="5" xfId="0" applyFont="1" applyBorder="1" applyAlignment="1">
      <alignment wrapText="1"/>
    </xf>
    <xf numFmtId="0" fontId="18" fillId="0" borderId="1" xfId="0" applyFont="1" applyBorder="1" applyAlignment="1">
      <alignment wrapText="1"/>
    </xf>
    <xf numFmtId="0" fontId="7" fillId="0" borderId="1" xfId="0" applyFont="1" applyBorder="1" applyAlignment="1">
      <alignment wrapText="1"/>
    </xf>
    <xf numFmtId="0" fontId="7" fillId="0" borderId="1" xfId="0" applyFont="1" applyBorder="1"/>
    <xf numFmtId="0" fontId="18" fillId="0" borderId="1" xfId="0" applyFont="1" applyBorder="1" applyAlignment="1">
      <alignment horizontal="center" wrapText="1"/>
    </xf>
    <xf numFmtId="0" fontId="18" fillId="0" borderId="1" xfId="0" applyFont="1" applyBorder="1" applyAlignment="1">
      <alignment horizontal="center" vertical="center" wrapText="1"/>
    </xf>
    <xf numFmtId="0" fontId="18" fillId="0" borderId="0" xfId="0" applyFont="1" applyFill="1"/>
    <xf numFmtId="49" fontId="18" fillId="0" borderId="0" xfId="0" applyNumberFormat="1" applyFont="1"/>
    <xf numFmtId="0" fontId="9" fillId="0" borderId="0" xfId="0" applyFont="1" applyAlignment="1" applyProtection="1">
      <alignment horizontal="right"/>
      <protection locked="0"/>
    </xf>
    <xf numFmtId="0" fontId="9" fillId="0" borderId="0" xfId="0" applyFont="1" applyAlignment="1">
      <alignment horizontal="right" wrapText="1"/>
    </xf>
    <xf numFmtId="49" fontId="9" fillId="0" borderId="6" xfId="0" applyNumberFormat="1" applyFont="1" applyBorder="1" applyProtection="1">
      <protection locked="0"/>
    </xf>
    <xf numFmtId="0" fontId="9" fillId="0" borderId="6" xfId="0" applyFont="1" applyBorder="1" applyProtection="1">
      <protection locked="0"/>
    </xf>
    <xf numFmtId="49" fontId="7" fillId="0" borderId="1" xfId="0" applyNumberFormat="1"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wrapText="1"/>
      <protection locked="0"/>
    </xf>
    <xf numFmtId="49" fontId="9"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wrapText="1"/>
      <protection locked="0"/>
    </xf>
    <xf numFmtId="0" fontId="9" fillId="0" borderId="1" xfId="0" applyFont="1" applyFill="1" applyBorder="1" applyAlignment="1" applyProtection="1">
      <alignment horizontal="left" wrapText="1"/>
      <protection locked="0"/>
    </xf>
    <xf numFmtId="0" fontId="9" fillId="0" borderId="1" xfId="0" applyFont="1" applyFill="1" applyBorder="1" applyAlignment="1" applyProtection="1">
      <alignment wrapText="1"/>
      <protection locked="0"/>
    </xf>
    <xf numFmtId="0" fontId="18" fillId="0" borderId="0" xfId="0" applyNumberFormat="1" applyFont="1" applyFill="1" applyAlignment="1">
      <alignment horizontal="right"/>
    </xf>
    <xf numFmtId="49" fontId="18" fillId="0" borderId="0" xfId="0" applyNumberFormat="1" applyFont="1" applyFill="1"/>
    <xf numFmtId="0" fontId="18" fillId="0" borderId="0" xfId="0" applyNumberFormat="1" applyFont="1" applyFill="1"/>
    <xf numFmtId="0" fontId="18" fillId="0" borderId="0" xfId="0" applyNumberFormat="1" applyFont="1"/>
    <xf numFmtId="164" fontId="18" fillId="0" borderId="0" xfId="0" applyNumberFormat="1" applyFont="1" applyFill="1"/>
    <xf numFmtId="49" fontId="18" fillId="0" borderId="1" xfId="0" applyNumberFormat="1" applyFont="1" applyFill="1" applyBorder="1"/>
    <xf numFmtId="164" fontId="18" fillId="0" borderId="1" xfId="0" applyNumberFormat="1" applyFont="1" applyFill="1" applyBorder="1" applyAlignment="1">
      <alignment wrapText="1"/>
    </xf>
    <xf numFmtId="0" fontId="18" fillId="0" borderId="1" xfId="0" applyFont="1" applyFill="1" applyBorder="1"/>
    <xf numFmtId="49" fontId="18" fillId="0" borderId="1" xfId="0" applyNumberFormat="1" applyFont="1" applyBorder="1"/>
    <xf numFmtId="164" fontId="18" fillId="0" borderId="1" xfId="0" applyNumberFormat="1" applyFont="1" applyBorder="1" applyAlignment="1">
      <alignment wrapText="1"/>
    </xf>
    <xf numFmtId="164" fontId="18" fillId="0" borderId="0" xfId="0" applyNumberFormat="1" applyFont="1"/>
    <xf numFmtId="0" fontId="9" fillId="0" borderId="1" xfId="0" applyFont="1" applyBorder="1"/>
    <xf numFmtId="0" fontId="18" fillId="0" borderId="7" xfId="0" applyFont="1" applyBorder="1" applyAlignment="1"/>
    <xf numFmtId="0" fontId="18" fillId="0" borderId="8" xfId="0" applyFont="1" applyBorder="1" applyAlignment="1"/>
    <xf numFmtId="0" fontId="9" fillId="0" borderId="8" xfId="0" applyFont="1" applyBorder="1"/>
    <xf numFmtId="0" fontId="8" fillId="0" borderId="0" xfId="0" applyFont="1" applyAlignment="1">
      <alignment horizontal="center"/>
    </xf>
    <xf numFmtId="0" fontId="0" fillId="0" borderId="0" xfId="0" applyFill="1"/>
    <xf numFmtId="49" fontId="0" fillId="0" borderId="0" xfId="0" applyNumberFormat="1"/>
    <xf numFmtId="0" fontId="0" fillId="0" borderId="0" xfId="0" applyAlignment="1">
      <alignment horizontal="right"/>
    </xf>
    <xf numFmtId="49" fontId="20" fillId="0" borderId="0" xfId="0" quotePrefix="1" applyNumberFormat="1" applyFont="1" applyAlignment="1">
      <alignment wrapText="1"/>
    </xf>
    <xf numFmtId="0" fontId="20" fillId="0" borderId="0" xfId="0" quotePrefix="1" applyFont="1" applyAlignment="1">
      <alignment wrapText="1"/>
    </xf>
    <xf numFmtId="0" fontId="20" fillId="0" borderId="0" xfId="0" quotePrefix="1" applyFont="1" applyFill="1" applyAlignment="1">
      <alignment wrapText="1"/>
    </xf>
    <xf numFmtId="0" fontId="0" fillId="0" borderId="0" xfId="0" applyFill="1" applyBorder="1"/>
    <xf numFmtId="49" fontId="9" fillId="0" borderId="0" xfId="0" applyNumberFormat="1" applyFont="1" applyFill="1" applyBorder="1"/>
    <xf numFmtId="0" fontId="21" fillId="0" borderId="0" xfId="0" applyFont="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0" fillId="0" borderId="1" xfId="0" applyBorder="1"/>
    <xf numFmtId="0" fontId="0" fillId="0" borderId="1" xfId="0" applyBorder="1" applyAlignment="1">
      <alignment wrapText="1"/>
    </xf>
    <xf numFmtId="0" fontId="21" fillId="0" borderId="1" xfId="0" applyFont="1" applyBorder="1"/>
    <xf numFmtId="0" fontId="22" fillId="0" borderId="1" xfId="0" applyFont="1" applyBorder="1"/>
    <xf numFmtId="0" fontId="15" fillId="0" borderId="9" xfId="4" applyFont="1" applyBorder="1" applyAlignment="1">
      <alignment horizontal="center" vertical="top" wrapText="1"/>
    </xf>
    <xf numFmtId="0" fontId="15" fillId="0" borderId="10" xfId="4" applyFont="1" applyBorder="1" applyAlignment="1">
      <alignment horizontal="center" vertical="top" wrapText="1"/>
    </xf>
    <xf numFmtId="0" fontId="15" fillId="2" borderId="3" xfId="4" applyFont="1" applyFill="1" applyBorder="1" applyAlignment="1">
      <alignment horizontal="center" vertical="top" wrapText="1"/>
    </xf>
    <xf numFmtId="0" fontId="15" fillId="2" borderId="4" xfId="4" applyFont="1" applyFill="1" applyBorder="1" applyAlignment="1">
      <alignment horizontal="center" vertical="top" wrapText="1"/>
    </xf>
    <xf numFmtId="0" fontId="18" fillId="2" borderId="0" xfId="0" applyFont="1" applyFill="1"/>
    <xf numFmtId="0" fontId="7" fillId="0" borderId="0" xfId="0" applyFont="1" applyFill="1"/>
    <xf numFmtId="0" fontId="9" fillId="0" borderId="1" xfId="0" applyFont="1" applyFill="1" applyBorder="1" applyAlignment="1">
      <alignment horizontal="center" vertical="center" wrapText="1"/>
    </xf>
    <xf numFmtId="49" fontId="5" fillId="0" borderId="0" xfId="0" quotePrefix="1" applyNumberFormat="1" applyFont="1" applyAlignment="1">
      <alignment wrapText="1"/>
    </xf>
    <xf numFmtId="0" fontId="5" fillId="0" borderId="0" xfId="0" quotePrefix="1" applyFont="1" applyAlignment="1">
      <alignment wrapText="1"/>
    </xf>
    <xf numFmtId="0" fontId="5" fillId="0" borderId="0" xfId="0" quotePrefix="1" applyFont="1" applyFill="1" applyAlignment="1">
      <alignment wrapText="1"/>
    </xf>
    <xf numFmtId="0" fontId="5" fillId="0" borderId="0" xfId="0" applyFont="1" applyAlignment="1">
      <alignment wrapText="1"/>
    </xf>
    <xf numFmtId="49" fontId="8" fillId="0" borderId="0" xfId="0" quotePrefix="1" applyNumberFormat="1" applyFont="1" applyAlignment="1">
      <alignment wrapText="1"/>
    </xf>
    <xf numFmtId="0" fontId="8" fillId="0" borderId="0" xfId="0" quotePrefix="1" applyFont="1" applyFill="1" applyAlignment="1">
      <alignment wrapText="1"/>
    </xf>
    <xf numFmtId="0" fontId="8" fillId="0" borderId="0" xfId="0" applyFont="1" applyAlignment="1">
      <alignment wrapText="1"/>
    </xf>
    <xf numFmtId="0" fontId="1" fillId="0" borderId="0" xfId="0" applyNumberFormat="1" applyFont="1" applyAlignment="1">
      <alignment horizontal="right"/>
    </xf>
    <xf numFmtId="49" fontId="9" fillId="0" borderId="0" xfId="0" applyNumberFormat="1" applyFont="1" applyFill="1"/>
    <xf numFmtId="0" fontId="9" fillId="0" borderId="0" xfId="0" applyNumberFormat="1" applyFont="1" applyFill="1" applyBorder="1" applyAlignment="1"/>
    <xf numFmtId="0" fontId="9" fillId="0" borderId="0" xfId="0" applyNumberFormat="1" applyFont="1" applyFill="1" applyAlignment="1"/>
    <xf numFmtId="49" fontId="9" fillId="0" borderId="0" xfId="0" applyNumberFormat="1" applyFont="1"/>
    <xf numFmtId="0" fontId="9" fillId="0" borderId="0" xfId="0" applyFont="1" applyFill="1"/>
    <xf numFmtId="0" fontId="9" fillId="0" borderId="0" xfId="0" applyFont="1" applyFill="1" applyAlignment="1">
      <alignment horizontal="right"/>
    </xf>
    <xf numFmtId="0" fontId="8" fillId="0" borderId="0" xfId="0" applyFont="1" applyAlignment="1">
      <alignment horizontal="center" wrapText="1"/>
    </xf>
    <xf numFmtId="0" fontId="1" fillId="0" borderId="0" xfId="0" applyFont="1" applyAlignment="1">
      <alignment horizontal="right"/>
    </xf>
    <xf numFmtId="0" fontId="8" fillId="0" borderId="0" xfId="0" quotePrefix="1" applyFont="1" applyAlignment="1">
      <alignment wrapText="1"/>
    </xf>
    <xf numFmtId="0" fontId="0" fillId="0" borderId="0" xfId="0" applyNumberFormat="1" applyAlignment="1"/>
    <xf numFmtId="0" fontId="1" fillId="0" borderId="0" xfId="0" applyFont="1" applyAlignment="1">
      <alignment wrapText="1"/>
    </xf>
    <xf numFmtId="0" fontId="9" fillId="0" borderId="0" xfId="0" applyFont="1" applyFill="1" applyBorder="1" applyAlignment="1"/>
    <xf numFmtId="0" fontId="9" fillId="0" borderId="0" xfId="0" applyFont="1" applyFill="1" applyAlignment="1"/>
    <xf numFmtId="0" fontId="9" fillId="0" borderId="0" xfId="0" applyNumberFormat="1" applyFont="1" applyAlignment="1"/>
    <xf numFmtId="0" fontId="3" fillId="0" borderId="0" xfId="0" applyNumberFormat="1" applyFont="1" applyAlignment="1">
      <alignment vertical="center" wrapText="1"/>
    </xf>
    <xf numFmtId="49" fontId="5" fillId="0" borderId="0" xfId="0" quotePrefix="1" applyNumberFormat="1" applyFont="1" applyAlignment="1">
      <alignment horizontal="center" wrapText="1"/>
    </xf>
    <xf numFmtId="0" fontId="5" fillId="0" borderId="0" xfId="0" quotePrefix="1" applyFont="1" applyFill="1" applyAlignment="1">
      <alignment horizontal="center" wrapText="1"/>
    </xf>
    <xf numFmtId="49" fontId="8" fillId="0" borderId="0" xfId="0" quotePrefix="1" applyNumberFormat="1" applyFont="1" applyAlignment="1">
      <alignment horizontal="center" wrapText="1"/>
    </xf>
    <xf numFmtId="49" fontId="0" fillId="0" borderId="0" xfId="0" applyNumberFormat="1" applyAlignment="1">
      <alignment horizontal="center"/>
    </xf>
    <xf numFmtId="0" fontId="9" fillId="0" borderId="0" xfId="0" applyNumberFormat="1" applyFont="1"/>
    <xf numFmtId="0" fontId="9" fillId="0" borderId="0" xfId="0" applyNumberFormat="1" applyFont="1" applyBorder="1"/>
    <xf numFmtId="49" fontId="1" fillId="0" borderId="11" xfId="0" applyNumberFormat="1" applyFont="1" applyBorder="1"/>
    <xf numFmtId="0" fontId="1" fillId="0" borderId="11" xfId="0" applyNumberFormat="1" applyFont="1" applyBorder="1" applyAlignment="1">
      <alignment wrapText="1"/>
    </xf>
    <xf numFmtId="0" fontId="1" fillId="0" borderId="11" xfId="0" applyNumberFormat="1" applyFont="1" applyBorder="1" applyAlignment="1">
      <alignment shrinkToFit="1"/>
    </xf>
    <xf numFmtId="49" fontId="23" fillId="0" borderId="0" xfId="0" applyNumberFormat="1" applyFont="1" applyBorder="1"/>
    <xf numFmtId="0" fontId="24" fillId="0" borderId="0" xfId="0" applyFont="1" applyBorder="1" applyAlignment="1">
      <alignment wrapText="1"/>
    </xf>
    <xf numFmtId="0" fontId="23" fillId="0" borderId="0" xfId="0" applyFont="1" applyBorder="1" applyAlignment="1">
      <alignment horizontal="right"/>
    </xf>
    <xf numFmtId="0" fontId="23" fillId="0" borderId="0" xfId="0" applyFont="1" applyFill="1" applyBorder="1" applyAlignment="1">
      <alignment horizontal="right"/>
    </xf>
    <xf numFmtId="0" fontId="0" fillId="0" borderId="0" xfId="0" applyFill="1" applyAlignment="1">
      <alignment horizontal="right"/>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0" fillId="0" borderId="0" xfId="0" quotePrefix="1" applyFill="1" applyAlignment="1">
      <alignment wrapText="1"/>
    </xf>
    <xf numFmtId="49" fontId="8" fillId="0" borderId="11" xfId="0" applyNumberFormat="1" applyFont="1" applyBorder="1"/>
    <xf numFmtId="49" fontId="8" fillId="0" borderId="12" xfId="0" applyNumberFormat="1" applyFont="1" applyBorder="1" applyAlignment="1">
      <alignment shrinkToFit="1"/>
    </xf>
    <xf numFmtId="49" fontId="8" fillId="0" borderId="11" xfId="0" applyNumberFormat="1" applyFont="1" applyBorder="1" applyAlignment="1">
      <alignment shrinkToFit="1"/>
    </xf>
    <xf numFmtId="0" fontId="8" fillId="0" borderId="11" xfId="0" applyNumberFormat="1" applyFont="1" applyBorder="1" applyAlignment="1">
      <alignment wrapText="1"/>
    </xf>
    <xf numFmtId="0" fontId="8" fillId="0" borderId="11" xfId="0" applyNumberFormat="1" applyFont="1" applyBorder="1" applyAlignment="1">
      <alignment shrinkToFit="1"/>
    </xf>
    <xf numFmtId="0" fontId="4" fillId="0" borderId="11" xfId="0" applyFont="1" applyBorder="1"/>
    <xf numFmtId="0" fontId="4" fillId="0" borderId="11" xfId="0" applyFont="1" applyBorder="1" applyAlignment="1">
      <alignment shrinkToFit="1"/>
    </xf>
    <xf numFmtId="0" fontId="4" fillId="0" borderId="11" xfId="0" applyFont="1" applyFill="1" applyBorder="1" applyAlignment="1">
      <alignment shrinkToFit="1"/>
    </xf>
    <xf numFmtId="0" fontId="1" fillId="0" borderId="11" xfId="0" applyFont="1" applyBorder="1" applyAlignment="1">
      <alignment shrinkToFit="1"/>
    </xf>
    <xf numFmtId="49" fontId="2" fillId="0" borderId="11" xfId="0" quotePrefix="1" applyNumberFormat="1" applyFont="1" applyBorder="1" applyAlignment="1">
      <alignment wrapText="1"/>
    </xf>
    <xf numFmtId="49" fontId="9" fillId="0" borderId="11" xfId="0" quotePrefix="1" applyNumberFormat="1" applyFont="1" applyBorder="1" applyAlignment="1">
      <alignment horizontal="center" wrapText="1"/>
    </xf>
    <xf numFmtId="0" fontId="9" fillId="0" borderId="11" xfId="0" quotePrefix="1" applyFont="1" applyFill="1" applyBorder="1" applyAlignment="1">
      <alignment shrinkToFit="1"/>
    </xf>
    <xf numFmtId="49" fontId="18" fillId="0" borderId="0" xfId="0" applyNumberFormat="1" applyFont="1" applyAlignment="1">
      <alignment horizontal="center"/>
    </xf>
    <xf numFmtId="0" fontId="18" fillId="0" borderId="0" xfId="0" applyNumberFormat="1" applyFont="1" applyAlignment="1"/>
    <xf numFmtId="49" fontId="18" fillId="0" borderId="0" xfId="0" applyNumberFormat="1" applyFont="1" applyFill="1" applyAlignment="1">
      <alignment horizontal="center"/>
    </xf>
    <xf numFmtId="0" fontId="18" fillId="0" borderId="0" xfId="0" applyFont="1" applyFill="1" applyAlignment="1">
      <alignment horizontal="right"/>
    </xf>
    <xf numFmtId="49" fontId="9" fillId="0" borderId="1" xfId="0" applyNumberFormat="1" applyFont="1" applyBorder="1" applyAlignment="1">
      <alignment horizontal="center" vertical="center" wrapText="1"/>
    </xf>
    <xf numFmtId="0" fontId="9" fillId="0" borderId="1" xfId="0" applyFont="1" applyBorder="1" applyAlignment="1">
      <alignment horizontal="center" vertical="center" textRotation="90" wrapText="1"/>
    </xf>
    <xf numFmtId="49" fontId="9" fillId="0" borderId="1" xfId="0" applyNumberFormat="1" applyFont="1" applyBorder="1" applyAlignment="1">
      <alignment horizontal="center" vertical="center" textRotation="90" wrapText="1"/>
    </xf>
    <xf numFmtId="49" fontId="11" fillId="0" borderId="11" xfId="0" quotePrefix="1" applyNumberFormat="1" applyFont="1" applyBorder="1" applyAlignment="1">
      <alignment wrapText="1"/>
    </xf>
    <xf numFmtId="49" fontId="7" fillId="0" borderId="11" xfId="0" quotePrefix="1" applyNumberFormat="1" applyFont="1" applyBorder="1" applyAlignment="1">
      <alignment horizontal="center" wrapText="1"/>
    </xf>
    <xf numFmtId="0" fontId="7" fillId="0" borderId="11" xfId="0" quotePrefix="1" applyFont="1" applyFill="1" applyBorder="1" applyAlignment="1">
      <alignment shrinkToFit="1"/>
    </xf>
    <xf numFmtId="0" fontId="8" fillId="0" borderId="11" xfId="0" applyFont="1" applyBorder="1" applyAlignment="1">
      <alignment shrinkToFit="1"/>
    </xf>
    <xf numFmtId="0" fontId="8" fillId="0" borderId="11" xfId="0" applyFont="1" applyFill="1" applyBorder="1" applyAlignment="1">
      <alignment shrinkToFit="1"/>
    </xf>
    <xf numFmtId="0" fontId="9" fillId="0" borderId="8" xfId="0" applyFont="1" applyFill="1" applyBorder="1" applyAlignment="1">
      <alignment horizontal="center" vertical="center" wrapText="1"/>
    </xf>
    <xf numFmtId="49" fontId="6" fillId="0" borderId="11" xfId="0" applyNumberFormat="1" applyFont="1" applyFill="1" applyBorder="1" applyAlignment="1">
      <alignment wrapText="1"/>
    </xf>
    <xf numFmtId="49" fontId="9" fillId="0" borderId="11" xfId="0" applyNumberFormat="1" applyFont="1" applyBorder="1"/>
    <xf numFmtId="0" fontId="9" fillId="0" borderId="11" xfId="0" applyFont="1" applyFill="1" applyBorder="1" applyAlignment="1" applyProtection="1">
      <alignment shrinkToFit="1"/>
      <protection locked="0"/>
    </xf>
    <xf numFmtId="49" fontId="7" fillId="0" borderId="1" xfId="0" applyNumberFormat="1" applyFont="1" applyFill="1" applyBorder="1" applyAlignment="1">
      <alignment horizontal="center" vertical="center" wrapText="1"/>
    </xf>
    <xf numFmtId="49" fontId="7" fillId="0" borderId="1" xfId="0" applyNumberFormat="1" applyFont="1" applyBorder="1" applyAlignment="1">
      <alignment horizontal="center" vertical="center" textRotation="90" wrapText="1"/>
    </xf>
    <xf numFmtId="0" fontId="7" fillId="0" borderId="1" xfId="0" applyFont="1" applyFill="1" applyBorder="1" applyAlignment="1">
      <alignment horizontal="center" vertical="center" wrapText="1"/>
    </xf>
    <xf numFmtId="49" fontId="12" fillId="0" borderId="11" xfId="0" applyNumberFormat="1" applyFont="1" applyFill="1" applyBorder="1" applyAlignment="1">
      <alignment wrapText="1"/>
    </xf>
    <xf numFmtId="49" fontId="7" fillId="0" borderId="11" xfId="0" applyNumberFormat="1" applyFont="1" applyBorder="1"/>
    <xf numFmtId="0" fontId="7" fillId="0" borderId="11" xfId="0" applyFont="1" applyFill="1" applyBorder="1" applyAlignment="1" applyProtection="1">
      <alignment shrinkToFit="1"/>
      <protection locked="0"/>
    </xf>
    <xf numFmtId="49" fontId="4" fillId="0" borderId="11" xfId="0" applyNumberFormat="1" applyFont="1" applyBorder="1" applyAlignment="1">
      <alignment horizontal="center"/>
    </xf>
    <xf numFmtId="0" fontId="3" fillId="0" borderId="0" xfId="0" applyNumberFormat="1" applyFont="1" applyAlignment="1">
      <alignment horizontal="center" vertical="center" wrapText="1"/>
    </xf>
    <xf numFmtId="49" fontId="4" fillId="0" borderId="1" xfId="0" applyNumberFormat="1" applyFont="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xf>
    <xf numFmtId="0" fontId="9" fillId="0" borderId="1" xfId="0" applyFont="1" applyBorder="1" applyAlignment="1">
      <alignment horizontal="center"/>
    </xf>
    <xf numFmtId="0" fontId="18" fillId="0" borderId="0" xfId="0" applyFont="1" applyAlignment="1">
      <alignment horizontal="right"/>
    </xf>
    <xf numFmtId="0" fontId="18" fillId="0" borderId="0" xfId="0" applyFont="1" applyBorder="1" applyAlignment="1">
      <alignment horizontal="center" wrapText="1"/>
    </xf>
    <xf numFmtId="0" fontId="18" fillId="0" borderId="0" xfId="0" applyFont="1" applyBorder="1" applyAlignment="1">
      <alignment horizontal="center"/>
    </xf>
    <xf numFmtId="0" fontId="18" fillId="0" borderId="14" xfId="0" applyFont="1" applyBorder="1" applyAlignment="1">
      <alignment horizontal="center"/>
    </xf>
    <xf numFmtId="0" fontId="18" fillId="0" borderId="7" xfId="0" applyFont="1" applyBorder="1" applyAlignment="1">
      <alignment horizontal="center"/>
    </xf>
    <xf numFmtId="0" fontId="18" fillId="0" borderId="8" xfId="0" applyFont="1" applyBorder="1" applyAlignment="1">
      <alignment horizontal="center"/>
    </xf>
    <xf numFmtId="0" fontId="3" fillId="0" borderId="0" xfId="0" applyNumberFormat="1" applyFont="1" applyFill="1" applyAlignment="1">
      <alignment horizontal="center" vertical="center" wrapText="1"/>
    </xf>
    <xf numFmtId="164" fontId="18" fillId="0" borderId="0" xfId="0" applyNumberFormat="1" applyFont="1" applyFill="1" applyAlignment="1">
      <alignment horizontal="right"/>
    </xf>
    <xf numFmtId="0" fontId="18" fillId="0" borderId="0" xfId="0" applyNumberFormat="1" applyFont="1" applyFill="1" applyAlignment="1">
      <alignment horizontal="right"/>
    </xf>
    <xf numFmtId="0" fontId="18" fillId="0" borderId="0" xfId="0" applyNumberFormat="1" applyFont="1" applyFill="1" applyAlignment="1">
      <alignment horizontal="center"/>
    </xf>
    <xf numFmtId="0" fontId="15" fillId="0" borderId="0" xfId="4" applyFont="1" applyBorder="1" applyAlignment="1">
      <alignment horizontal="right" vertical="top" wrapText="1"/>
    </xf>
    <xf numFmtId="0" fontId="16" fillId="0" borderId="0" xfId="4" applyFont="1" applyBorder="1" applyAlignment="1">
      <alignment horizontal="center" vertical="top" wrapText="1"/>
    </xf>
    <xf numFmtId="0" fontId="17" fillId="0" borderId="9" xfId="4" applyFont="1" applyBorder="1" applyAlignment="1">
      <alignment horizontal="center" vertical="top" wrapText="1"/>
    </xf>
    <xf numFmtId="0" fontId="17" fillId="0" borderId="10" xfId="4" applyFont="1" applyBorder="1" applyAlignment="1">
      <alignment horizontal="center" vertical="top" wrapText="1"/>
    </xf>
    <xf numFmtId="0" fontId="15" fillId="0" borderId="9" xfId="4" applyFont="1" applyBorder="1" applyAlignment="1">
      <alignment horizontal="center" vertical="top" wrapText="1"/>
    </xf>
    <xf numFmtId="0" fontId="15" fillId="0" borderId="10" xfId="4" applyFont="1" applyBorder="1" applyAlignment="1">
      <alignment horizontal="center" vertical="top" wrapText="1"/>
    </xf>
    <xf numFmtId="0" fontId="15" fillId="0" borderId="9" xfId="4" applyFont="1" applyBorder="1" applyAlignment="1">
      <alignment horizontal="justify" vertical="top" wrapText="1"/>
    </xf>
    <xf numFmtId="0" fontId="15" fillId="0" borderId="10" xfId="4" applyFont="1" applyBorder="1" applyAlignment="1">
      <alignment horizontal="justify" vertical="top" wrapText="1"/>
    </xf>
    <xf numFmtId="0" fontId="15" fillId="0" borderId="9" xfId="4" applyFont="1" applyBorder="1" applyAlignment="1">
      <alignment horizontal="left" vertical="top" wrapText="1"/>
    </xf>
    <xf numFmtId="0" fontId="15" fillId="0" borderId="10" xfId="4" applyFont="1" applyBorder="1" applyAlignment="1">
      <alignment horizontal="left" vertical="top" wrapText="1"/>
    </xf>
    <xf numFmtId="0" fontId="2" fillId="0" borderId="9" xfId="4" applyFont="1" applyBorder="1" applyAlignment="1">
      <alignment horizontal="left" vertical="top" wrapText="1"/>
    </xf>
    <xf numFmtId="0" fontId="2" fillId="0" borderId="10" xfId="4" applyFont="1" applyBorder="1" applyAlignment="1">
      <alignment horizontal="left" vertical="top" wrapText="1"/>
    </xf>
    <xf numFmtId="0" fontId="2" fillId="0" borderId="9" xfId="4" applyFont="1" applyBorder="1" applyAlignment="1">
      <alignment horizontal="center" vertical="top" wrapText="1"/>
    </xf>
    <xf numFmtId="0" fontId="2" fillId="0" borderId="10" xfId="4" applyFont="1" applyBorder="1" applyAlignment="1">
      <alignment horizontal="center" vertical="top" wrapText="1"/>
    </xf>
    <xf numFmtId="0" fontId="2" fillId="0" borderId="9" xfId="4" applyFont="1" applyBorder="1" applyAlignment="1">
      <alignment horizontal="justify" vertical="top" wrapText="1"/>
    </xf>
    <xf numFmtId="0" fontId="2" fillId="0" borderId="10" xfId="4" applyFont="1" applyBorder="1" applyAlignment="1">
      <alignment horizontal="justify" vertical="top" wrapText="1"/>
    </xf>
    <xf numFmtId="0" fontId="15" fillId="0" borderId="1" xfId="4" applyFont="1" applyBorder="1" applyAlignment="1">
      <alignment vertical="top" wrapText="1"/>
    </xf>
    <xf numFmtId="0" fontId="15" fillId="2" borderId="15" xfId="4" applyFont="1" applyFill="1" applyBorder="1" applyAlignment="1">
      <alignment horizontal="center" vertical="top" wrapText="1"/>
    </xf>
    <xf numFmtId="0" fontId="15" fillId="2" borderId="16" xfId="4" applyFont="1" applyFill="1" applyBorder="1" applyAlignment="1">
      <alignment horizontal="center" vertical="top" wrapText="1"/>
    </xf>
    <xf numFmtId="0" fontId="15" fillId="0" borderId="1" xfId="4" applyFont="1" applyBorder="1" applyAlignment="1">
      <alignment horizontal="center" vertical="top" wrapText="1"/>
    </xf>
    <xf numFmtId="0" fontId="15" fillId="2" borderId="14" xfId="4" applyFont="1" applyFill="1" applyBorder="1" applyAlignment="1">
      <alignment horizontal="center" vertical="top" wrapText="1"/>
    </xf>
    <xf numFmtId="0" fontId="15" fillId="2" borderId="8" xfId="4" applyFont="1" applyFill="1" applyBorder="1" applyAlignment="1">
      <alignment horizontal="center" vertical="top" wrapText="1"/>
    </xf>
    <xf numFmtId="0" fontId="2" fillId="0" borderId="1" xfId="4" applyFont="1" applyBorder="1" applyAlignment="1">
      <alignment horizontal="center" vertical="top" wrapText="1"/>
    </xf>
    <xf numFmtId="0" fontId="15" fillId="0" borderId="14" xfId="4" applyFont="1" applyBorder="1" applyAlignment="1">
      <alignment horizontal="center" vertical="top" wrapText="1"/>
    </xf>
    <xf numFmtId="0" fontId="15" fillId="0" borderId="7" xfId="4" applyFont="1" applyBorder="1" applyAlignment="1">
      <alignment horizontal="center" vertical="top" wrapText="1"/>
    </xf>
    <xf numFmtId="0" fontId="15" fillId="0" borderId="8" xfId="4" applyFont="1" applyBorder="1" applyAlignment="1">
      <alignment horizontal="center" vertical="top" wrapText="1"/>
    </xf>
    <xf numFmtId="0" fontId="2" fillId="2" borderId="13" xfId="4" applyFont="1" applyFill="1" applyBorder="1" applyAlignment="1">
      <alignment vertical="top" wrapText="1"/>
    </xf>
    <xf numFmtId="0" fontId="15" fillId="0" borderId="4" xfId="4" applyFont="1" applyBorder="1" applyAlignment="1">
      <alignment horizontal="center" vertical="top" wrapText="1"/>
    </xf>
    <xf numFmtId="0" fontId="19" fillId="0" borderId="0" xfId="0" applyFont="1" applyBorder="1" applyAlignment="1" applyProtection="1">
      <alignment horizontal="center" wrapText="1"/>
      <protection locked="0"/>
    </xf>
    <xf numFmtId="0" fontId="19" fillId="0" borderId="14" xfId="0" applyFont="1" applyFill="1" applyBorder="1" applyAlignment="1" applyProtection="1">
      <alignment horizontal="center" wrapText="1"/>
      <protection locked="0"/>
    </xf>
    <xf numFmtId="0" fontId="19" fillId="0" borderId="8" xfId="0" applyFont="1" applyFill="1" applyBorder="1" applyAlignment="1" applyProtection="1">
      <alignment horizontal="center" wrapText="1"/>
      <protection locked="0"/>
    </xf>
    <xf numFmtId="49" fontId="8" fillId="0" borderId="12" xfId="0" applyNumberFormat="1" applyFont="1" applyBorder="1" applyAlignment="1"/>
    <xf numFmtId="49" fontId="8" fillId="0" borderId="17" xfId="0" applyNumberFormat="1" applyFont="1" applyBorder="1" applyAlignment="1"/>
    <xf numFmtId="49" fontId="8" fillId="0" borderId="18" xfId="0" applyNumberFormat="1" applyFont="1" applyBorder="1" applyAlignment="1"/>
    <xf numFmtId="49" fontId="11" fillId="0" borderId="12" xfId="0" applyNumberFormat="1" applyFont="1" applyBorder="1" applyAlignment="1">
      <alignment wrapText="1"/>
    </xf>
    <xf numFmtId="49" fontId="11" fillId="0" borderId="17" xfId="0" applyNumberFormat="1" applyFont="1" applyBorder="1" applyAlignment="1">
      <alignment wrapText="1"/>
    </xf>
    <xf numFmtId="49" fontId="11" fillId="0" borderId="18" xfId="0" applyNumberFormat="1" applyFont="1" applyBorder="1" applyAlignment="1">
      <alignment wrapText="1"/>
    </xf>
    <xf numFmtId="49" fontId="9" fillId="0" borderId="1" xfId="0" applyNumberFormat="1" applyFont="1" applyBorder="1" applyAlignment="1">
      <alignment horizontal="center" vertical="center" wrapText="1"/>
    </xf>
    <xf numFmtId="0" fontId="9" fillId="0" borderId="1" xfId="0" applyFont="1" applyBorder="1" applyAlignment="1">
      <alignment horizontal="center" vertical="center" textRotation="90" wrapText="1"/>
    </xf>
    <xf numFmtId="49" fontId="9" fillId="0" borderId="1" xfId="0" applyNumberFormat="1" applyFont="1" applyBorder="1" applyAlignment="1">
      <alignment horizontal="center" vertical="center" textRotation="90" wrapText="1"/>
    </xf>
    <xf numFmtId="0" fontId="18" fillId="0" borderId="1" xfId="0" applyFont="1" applyFill="1" applyBorder="1" applyAlignment="1">
      <alignment horizontal="center"/>
    </xf>
    <xf numFmtId="0" fontId="8" fillId="0" borderId="0" xfId="0" applyNumberFormat="1" applyFont="1" applyFill="1" applyAlignment="1">
      <alignment horizontal="center" vertical="center" wrapText="1"/>
    </xf>
    <xf numFmtId="49" fontId="8" fillId="0" borderId="11" xfId="0" applyNumberFormat="1" applyFont="1" applyBorder="1" applyAlignment="1">
      <alignment horizontal="left"/>
    </xf>
    <xf numFmtId="49" fontId="11" fillId="0" borderId="11" xfId="0" applyNumberFormat="1" applyFont="1" applyBorder="1" applyAlignment="1">
      <alignment horizontal="left" wrapText="1"/>
    </xf>
    <xf numFmtId="0" fontId="7" fillId="0" borderId="1" xfId="0" applyFont="1" applyFill="1" applyBorder="1" applyAlignment="1">
      <alignment horizontal="center"/>
    </xf>
    <xf numFmtId="49" fontId="7" fillId="0" borderId="1" xfId="0" applyNumberFormat="1" applyFont="1" applyFill="1" applyBorder="1" applyAlignment="1">
      <alignment horizontal="center" vertical="center" wrapText="1"/>
    </xf>
    <xf numFmtId="49" fontId="7" fillId="0" borderId="1" xfId="0" applyNumberFormat="1" applyFont="1" applyBorder="1" applyAlignment="1">
      <alignment horizontal="center" vertical="center" textRotation="90" wrapText="1"/>
    </xf>
    <xf numFmtId="0" fontId="21" fillId="0" borderId="1" xfId="0" applyFont="1" applyBorder="1" applyAlignment="1">
      <alignment horizontal="center" vertical="center"/>
    </xf>
    <xf numFmtId="0" fontId="18" fillId="0" borderId="0" xfId="0" applyFont="1" applyAlignment="1">
      <alignment horizontal="center"/>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8"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4" xfId="0" applyFont="1" applyBorder="1" applyAlignment="1">
      <alignment horizontal="center" wrapText="1"/>
    </xf>
    <xf numFmtId="0" fontId="7" fillId="0" borderId="8" xfId="0" applyFont="1" applyBorder="1" applyAlignment="1">
      <alignment horizontal="center" wrapText="1"/>
    </xf>
    <xf numFmtId="0" fontId="7" fillId="0" borderId="1" xfId="0" applyFont="1" applyBorder="1" applyAlignment="1">
      <alignment horizontal="center" vertical="center"/>
    </xf>
    <xf numFmtId="0" fontId="18" fillId="0" borderId="0" xfId="0" applyFont="1" applyAlignment="1"/>
  </cellXfs>
  <cellStyles count="5">
    <cellStyle name="Обычный" xfId="0" builtinId="0"/>
    <cellStyle name="Обычный 2" xfId="1"/>
    <cellStyle name="Обычный 2 2" xfId="2"/>
    <cellStyle name="Обычный 3" xfId="3"/>
    <cellStyle name="Обычный_Лист1" xfId="4"/>
  </cellStyles>
  <dxfs count="0"/>
  <tableStyles count="0" defaultTableStyle="TableStyleMedium2" defaultPivotStyle="PivotStyleMedium9"/>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K29"/>
  <sheetViews>
    <sheetView view="pageBreakPreview" topLeftCell="A2" zoomScaleNormal="100" zoomScaleSheetLayoutView="100" workbookViewId="0">
      <selection activeCell="A2" sqref="A1:IV65536"/>
    </sheetView>
  </sheetViews>
  <sheetFormatPr defaultRowHeight="15"/>
  <cols>
    <col min="1" max="1" width="10.140625" style="74" bestFit="1" customWidth="1"/>
    <col min="2" max="2" width="3.28515625" style="74" customWidth="1"/>
    <col min="3" max="3" width="5.5703125" style="74" bestFit="1" customWidth="1"/>
    <col min="4" max="4" width="4.85546875" style="74" bestFit="1" customWidth="1"/>
    <col min="5" max="5" width="47.85546875" customWidth="1"/>
    <col min="6" max="6" width="11.7109375" customWidth="1"/>
    <col min="7" max="11" width="11.7109375" style="73" hidden="1" customWidth="1"/>
  </cols>
  <sheetData>
    <row r="1" spans="1:11" ht="15" hidden="1" customHeight="1">
      <c r="A1" s="124"/>
      <c r="B1" s="124"/>
      <c r="C1" s="124"/>
      <c r="D1" s="124"/>
      <c r="E1" s="125"/>
      <c r="F1" s="126"/>
      <c r="G1" s="126"/>
      <c r="H1" s="126"/>
      <c r="I1" s="126"/>
      <c r="J1" s="126"/>
    </row>
    <row r="2" spans="1:11">
      <c r="A2" s="127"/>
      <c r="B2" s="127"/>
      <c r="C2" s="127"/>
      <c r="D2" s="127"/>
      <c r="E2" s="128"/>
      <c r="F2" s="129" t="s">
        <v>50</v>
      </c>
      <c r="G2" s="130"/>
    </row>
    <row r="3" spans="1:11">
      <c r="A3" s="127"/>
      <c r="B3" s="127"/>
      <c r="C3" s="127"/>
      <c r="D3" s="127"/>
      <c r="E3" s="128"/>
      <c r="F3" s="129" t="s">
        <v>51</v>
      </c>
      <c r="G3" s="130"/>
    </row>
    <row r="4" spans="1:11">
      <c r="A4" s="127"/>
      <c r="B4" s="127"/>
      <c r="C4" s="127"/>
      <c r="D4" s="127"/>
      <c r="E4" s="128"/>
      <c r="F4" s="129" t="str">
        <f>CONCATENATE("муниципального образования """,F12,"""")</f>
        <v>муниципального образования "Юскинское"</v>
      </c>
      <c r="G4" s="130"/>
    </row>
    <row r="5" spans="1:11">
      <c r="A5" s="127"/>
      <c r="B5" s="127"/>
      <c r="C5" s="127"/>
      <c r="D5" s="127"/>
      <c r="E5" s="128"/>
      <c r="F5" s="129" t="str">
        <f>MID(G12,6,50)&amp;" Удмуртской Республики"</f>
        <v>Кезского района Удмуртской Республики</v>
      </c>
      <c r="G5" s="130"/>
    </row>
    <row r="6" spans="1:11">
      <c r="A6" s="127"/>
      <c r="B6" s="127"/>
      <c r="C6" s="127"/>
      <c r="D6" s="127"/>
      <c r="E6" s="128"/>
      <c r="F6" s="129" t="str">
        <f>"от__ ________ "&amp;VALUE(MID(G11,FIND("Проект",G11,1)+7,4))-1&amp;" года  №_____"</f>
        <v>от__ ________ 2016 года  №_____</v>
      </c>
      <c r="G6" s="130"/>
    </row>
    <row r="8" spans="1:11" ht="33.75" customHeight="1">
      <c r="A8" s="171" t="str">
        <f>"Доходы бюджета муниципального образования """&amp;F12&amp;""" "&amp;MID(G12,6,50)&amp;" Удмуртской Республики на "&amp;MID(G11,FIND("Проект",F11,1)+7,4)&amp;" год "</f>
        <v xml:space="preserve">Доходы бюджета муниципального образования "Юскинское" Кезского района Удмуртской Республики на 2017 год </v>
      </c>
      <c r="B8" s="171"/>
      <c r="C8" s="171"/>
      <c r="D8" s="171"/>
      <c r="E8" s="171"/>
      <c r="F8" s="171"/>
      <c r="G8" s="171"/>
      <c r="H8" s="171"/>
      <c r="I8" s="171"/>
      <c r="J8" s="171"/>
    </row>
    <row r="9" spans="1:11">
      <c r="F9" s="75" t="s">
        <v>52</v>
      </c>
      <c r="G9" s="131"/>
    </row>
    <row r="10" spans="1:11" ht="33" customHeight="1">
      <c r="A10" s="172" t="s">
        <v>53</v>
      </c>
      <c r="B10" s="172"/>
      <c r="C10" s="172"/>
      <c r="D10" s="172"/>
      <c r="E10" s="132" t="s">
        <v>54</v>
      </c>
      <c r="F10" s="133" t="str">
        <f>"Сумма на "&amp;MID(G11,FIND("Проект",G11,1)+7,4)&amp;" год"</f>
        <v>Сумма на 2017 год</v>
      </c>
      <c r="G10" s="134"/>
      <c r="H10" s="133" t="str">
        <f>"Сумма на "&amp;MID(I11,FIND("Прогноз",I11,1)+8,4)&amp;" год"</f>
        <v>Сумма на 2018 год</v>
      </c>
      <c r="I10" s="134"/>
      <c r="J10" s="133" t="str">
        <f>"Сумма на "&amp;MID(K11,FIND("Прогноз",K11,1)+8,4)&amp;" год"</f>
        <v>Сумма на 2019 год</v>
      </c>
      <c r="K10" s="134"/>
    </row>
    <row r="11" spans="1:11" ht="15" hidden="1" customHeight="1">
      <c r="A11" s="76" t="s">
        <v>55</v>
      </c>
      <c r="B11" s="76" t="s">
        <v>56</v>
      </c>
      <c r="C11" s="76" t="s">
        <v>57</v>
      </c>
      <c r="D11" s="76" t="s">
        <v>58</v>
      </c>
      <c r="E11" s="77" t="s">
        <v>341</v>
      </c>
      <c r="F11" s="77" t="s">
        <v>423</v>
      </c>
      <c r="G11" s="78" t="s">
        <v>424</v>
      </c>
      <c r="H11" s="135" t="s">
        <v>425</v>
      </c>
      <c r="I11" s="135" t="s">
        <v>426</v>
      </c>
      <c r="J11" s="135" t="s">
        <v>427</v>
      </c>
      <c r="K11" s="135" t="s">
        <v>428</v>
      </c>
    </row>
    <row r="12" spans="1:11" ht="30" hidden="1" customHeight="1">
      <c r="A12" s="1" t="s">
        <v>53</v>
      </c>
      <c r="B12" s="1" t="s">
        <v>59</v>
      </c>
      <c r="C12" s="1" t="s">
        <v>60</v>
      </c>
      <c r="D12" s="1" t="s">
        <v>61</v>
      </c>
      <c r="E12" s="2" t="s">
        <v>342</v>
      </c>
      <c r="F12" s="2" t="s">
        <v>429</v>
      </c>
      <c r="G12" s="3" t="s">
        <v>62</v>
      </c>
      <c r="H12" s="135" t="s">
        <v>430</v>
      </c>
      <c r="I12" s="135" t="s">
        <v>431</v>
      </c>
      <c r="J12" s="135" t="s">
        <v>432</v>
      </c>
      <c r="K12" s="135" t="s">
        <v>433</v>
      </c>
    </row>
    <row r="13" spans="1:11" s="4" customFormat="1" ht="16.5" hidden="1" customHeight="1">
      <c r="A13" s="136" t="s">
        <v>63</v>
      </c>
      <c r="B13" s="136" t="s">
        <v>64</v>
      </c>
      <c r="C13" s="136" t="s">
        <v>65</v>
      </c>
      <c r="D13" s="136" t="s">
        <v>66</v>
      </c>
      <c r="E13" s="136"/>
      <c r="F13" s="137">
        <v>1665.5</v>
      </c>
      <c r="G13" s="138">
        <v>1665.5</v>
      </c>
      <c r="H13" s="137">
        <v>1666.7</v>
      </c>
      <c r="I13" s="138">
        <v>1666.7</v>
      </c>
      <c r="J13" s="137">
        <v>1668</v>
      </c>
      <c r="K13" s="138">
        <v>1668</v>
      </c>
    </row>
    <row r="14" spans="1:11" s="4" customFormat="1" ht="28.5">
      <c r="A14" s="136" t="s">
        <v>67</v>
      </c>
      <c r="B14" s="136" t="s">
        <v>64</v>
      </c>
      <c r="C14" s="136" t="s">
        <v>65</v>
      </c>
      <c r="D14" s="136" t="s">
        <v>66</v>
      </c>
      <c r="E14" s="139" t="s">
        <v>68</v>
      </c>
      <c r="F14" s="140">
        <v>293</v>
      </c>
      <c r="G14" s="140"/>
      <c r="H14" s="140">
        <v>299</v>
      </c>
      <c r="I14" s="140"/>
      <c r="J14" s="140">
        <v>306</v>
      </c>
      <c r="K14" s="93"/>
    </row>
    <row r="15" spans="1:11" s="4" customFormat="1" ht="14.25">
      <c r="A15" s="136" t="s">
        <v>69</v>
      </c>
      <c r="B15" s="136" t="s">
        <v>64</v>
      </c>
      <c r="C15" s="136" t="s">
        <v>65</v>
      </c>
      <c r="D15" s="136" t="s">
        <v>66</v>
      </c>
      <c r="E15" s="139" t="s">
        <v>70</v>
      </c>
      <c r="F15" s="140">
        <v>108</v>
      </c>
      <c r="G15" s="140"/>
      <c r="H15" s="140">
        <v>113</v>
      </c>
      <c r="I15" s="140"/>
      <c r="J15" s="140">
        <v>119</v>
      </c>
      <c r="K15" s="93"/>
    </row>
    <row r="16" spans="1:11" ht="90">
      <c r="A16" s="124" t="s">
        <v>135</v>
      </c>
      <c r="B16" s="124" t="s">
        <v>71</v>
      </c>
      <c r="C16" s="124" t="s">
        <v>65</v>
      </c>
      <c r="D16" s="124" t="s">
        <v>72</v>
      </c>
      <c r="E16" s="125" t="s">
        <v>321</v>
      </c>
      <c r="F16" s="126">
        <v>108</v>
      </c>
      <c r="G16" s="126"/>
      <c r="H16" s="126">
        <v>113</v>
      </c>
      <c r="I16" s="126"/>
      <c r="J16" s="126">
        <v>119</v>
      </c>
    </row>
    <row r="17" spans="1:11" s="4" customFormat="1" ht="14.25">
      <c r="A17" s="136" t="s">
        <v>73</v>
      </c>
      <c r="B17" s="136" t="s">
        <v>64</v>
      </c>
      <c r="C17" s="136" t="s">
        <v>65</v>
      </c>
      <c r="D17" s="136" t="s">
        <v>66</v>
      </c>
      <c r="E17" s="139" t="s">
        <v>74</v>
      </c>
      <c r="F17" s="140">
        <v>60</v>
      </c>
      <c r="G17" s="140"/>
      <c r="H17" s="140">
        <v>60</v>
      </c>
      <c r="I17" s="140"/>
      <c r="J17" s="140">
        <v>60</v>
      </c>
      <c r="K17" s="93"/>
    </row>
    <row r="18" spans="1:11">
      <c r="A18" s="124" t="s">
        <v>343</v>
      </c>
      <c r="B18" s="124" t="s">
        <v>71</v>
      </c>
      <c r="C18" s="124" t="s">
        <v>65</v>
      </c>
      <c r="D18" s="124" t="s">
        <v>72</v>
      </c>
      <c r="E18" s="125" t="s">
        <v>75</v>
      </c>
      <c r="F18" s="126">
        <v>60</v>
      </c>
      <c r="G18" s="126"/>
      <c r="H18" s="126">
        <v>60</v>
      </c>
      <c r="I18" s="126"/>
      <c r="J18" s="126">
        <v>60</v>
      </c>
    </row>
    <row r="19" spans="1:11" s="4" customFormat="1" ht="14.25">
      <c r="A19" s="136" t="s">
        <v>76</v>
      </c>
      <c r="B19" s="136" t="s">
        <v>64</v>
      </c>
      <c r="C19" s="136" t="s">
        <v>65</v>
      </c>
      <c r="D19" s="136" t="s">
        <v>66</v>
      </c>
      <c r="E19" s="139" t="s">
        <v>77</v>
      </c>
      <c r="F19" s="140">
        <v>125</v>
      </c>
      <c r="G19" s="140"/>
      <c r="H19" s="140">
        <v>126</v>
      </c>
      <c r="I19" s="140"/>
      <c r="J19" s="140">
        <v>127</v>
      </c>
      <c r="K19" s="93"/>
    </row>
    <row r="20" spans="1:11" ht="60">
      <c r="A20" s="124" t="s">
        <v>78</v>
      </c>
      <c r="B20" s="124" t="s">
        <v>79</v>
      </c>
      <c r="C20" s="124" t="s">
        <v>65</v>
      </c>
      <c r="D20" s="124" t="s">
        <v>72</v>
      </c>
      <c r="E20" s="125" t="s">
        <v>344</v>
      </c>
      <c r="F20" s="126">
        <v>20</v>
      </c>
      <c r="G20" s="126"/>
      <c r="H20" s="126">
        <v>21</v>
      </c>
      <c r="I20" s="126"/>
      <c r="J20" s="126">
        <v>22</v>
      </c>
    </row>
    <row r="21" spans="1:11" ht="45">
      <c r="A21" s="124" t="s">
        <v>345</v>
      </c>
      <c r="B21" s="124" t="s">
        <v>79</v>
      </c>
      <c r="C21" s="124" t="s">
        <v>65</v>
      </c>
      <c r="D21" s="124" t="s">
        <v>72</v>
      </c>
      <c r="E21" s="125" t="s">
        <v>346</v>
      </c>
      <c r="F21" s="126">
        <v>105</v>
      </c>
      <c r="G21" s="126"/>
      <c r="H21" s="126">
        <v>105</v>
      </c>
      <c r="I21" s="126"/>
      <c r="J21" s="126">
        <v>105</v>
      </c>
    </row>
    <row r="22" spans="1:11" s="4" customFormat="1" ht="14.25">
      <c r="A22" s="136" t="s">
        <v>83</v>
      </c>
      <c r="B22" s="136" t="s">
        <v>64</v>
      </c>
      <c r="C22" s="136" t="s">
        <v>65</v>
      </c>
      <c r="D22" s="136" t="s">
        <v>66</v>
      </c>
      <c r="E22" s="139" t="s">
        <v>84</v>
      </c>
      <c r="F22" s="140">
        <v>1372.5</v>
      </c>
      <c r="G22" s="140"/>
      <c r="H22" s="140">
        <v>1367.7</v>
      </c>
      <c r="I22" s="140"/>
      <c r="J22" s="140">
        <v>1362</v>
      </c>
      <c r="K22" s="93"/>
    </row>
    <row r="23" spans="1:11" s="4" customFormat="1" ht="42.75">
      <c r="A23" s="136" t="s">
        <v>85</v>
      </c>
      <c r="B23" s="136" t="s">
        <v>64</v>
      </c>
      <c r="C23" s="136" t="s">
        <v>65</v>
      </c>
      <c r="D23" s="136" t="s">
        <v>66</v>
      </c>
      <c r="E23" s="139" t="s">
        <v>86</v>
      </c>
      <c r="F23" s="140">
        <v>1372.5</v>
      </c>
      <c r="G23" s="140"/>
      <c r="H23" s="140">
        <v>1367.7</v>
      </c>
      <c r="I23" s="140"/>
      <c r="J23" s="140">
        <v>1362</v>
      </c>
      <c r="K23" s="93"/>
    </row>
    <row r="24" spans="1:11" ht="30">
      <c r="A24" s="124" t="s">
        <v>87</v>
      </c>
      <c r="B24" s="124" t="s">
        <v>79</v>
      </c>
      <c r="C24" s="124" t="s">
        <v>65</v>
      </c>
      <c r="D24" s="124" t="s">
        <v>88</v>
      </c>
      <c r="E24" s="125" t="s">
        <v>347</v>
      </c>
      <c r="F24" s="126">
        <v>879.9</v>
      </c>
      <c r="G24" s="126"/>
      <c r="H24" s="126">
        <v>875.1</v>
      </c>
      <c r="I24" s="126"/>
      <c r="J24" s="126">
        <v>869.4</v>
      </c>
    </row>
    <row r="25" spans="1:11" ht="60">
      <c r="A25" s="124" t="s">
        <v>90</v>
      </c>
      <c r="B25" s="124" t="s">
        <v>79</v>
      </c>
      <c r="C25" s="124" t="s">
        <v>65</v>
      </c>
      <c r="D25" s="124" t="s">
        <v>88</v>
      </c>
      <c r="E25" s="125" t="s">
        <v>348</v>
      </c>
      <c r="F25" s="126">
        <v>64.900000000000006</v>
      </c>
      <c r="G25" s="126"/>
      <c r="H25" s="126">
        <v>64.900000000000006</v>
      </c>
      <c r="I25" s="126"/>
      <c r="J25" s="126">
        <v>64.900000000000006</v>
      </c>
    </row>
    <row r="26" spans="1:11" ht="90">
      <c r="A26" s="124" t="s">
        <v>349</v>
      </c>
      <c r="B26" s="124" t="s">
        <v>79</v>
      </c>
      <c r="C26" s="124" t="s">
        <v>65</v>
      </c>
      <c r="D26" s="124" t="s">
        <v>88</v>
      </c>
      <c r="E26" s="125" t="s">
        <v>350</v>
      </c>
      <c r="F26" s="126">
        <v>427.7</v>
      </c>
      <c r="G26" s="126"/>
      <c r="H26" s="126">
        <v>427.7</v>
      </c>
      <c r="I26" s="126"/>
      <c r="J26" s="126">
        <v>427.7</v>
      </c>
    </row>
    <row r="27" spans="1:11" ht="15.75">
      <c r="A27" s="170"/>
      <c r="B27" s="170"/>
      <c r="C27" s="170"/>
      <c r="D27" s="170"/>
      <c r="E27" s="141" t="s">
        <v>91</v>
      </c>
      <c r="F27" s="142">
        <f>F13</f>
        <v>1665.5</v>
      </c>
      <c r="G27" s="143"/>
      <c r="H27" s="142">
        <f>H13</f>
        <v>1666.7</v>
      </c>
      <c r="I27" s="143"/>
      <c r="J27" s="142">
        <f>J13</f>
        <v>1668</v>
      </c>
      <c r="K27" s="143"/>
    </row>
    <row r="28" spans="1:11" ht="15.75">
      <c r="A28" s="170"/>
      <c r="B28" s="170"/>
      <c r="C28" s="170"/>
      <c r="D28" s="170"/>
      <c r="E28" s="141" t="s">
        <v>92</v>
      </c>
      <c r="F28" s="142">
        <f>F29-F27</f>
        <v>0</v>
      </c>
      <c r="G28" s="143"/>
      <c r="H28" s="142">
        <f>H29-H27</f>
        <v>0</v>
      </c>
      <c r="I28" s="143"/>
      <c r="J28" s="142">
        <f>J29-J27</f>
        <v>0</v>
      </c>
      <c r="K28" s="143"/>
    </row>
    <row r="29" spans="1:11" ht="15.75">
      <c r="A29" s="170"/>
      <c r="B29" s="170"/>
      <c r="C29" s="170"/>
      <c r="D29" s="170"/>
      <c r="E29" s="141" t="s">
        <v>93</v>
      </c>
      <c r="F29" s="142">
        <f>G13</f>
        <v>1665.5</v>
      </c>
      <c r="G29" s="143"/>
      <c r="H29" s="142">
        <f>I13</f>
        <v>1666.7</v>
      </c>
      <c r="I29" s="143"/>
      <c r="J29" s="142">
        <f>K13</f>
        <v>1668</v>
      </c>
      <c r="K29" s="143"/>
    </row>
  </sheetData>
  <mergeCells count="5">
    <mergeCell ref="A29:D29"/>
    <mergeCell ref="A27:D27"/>
    <mergeCell ref="A8:J8"/>
    <mergeCell ref="A10:D10"/>
    <mergeCell ref="A28:D28"/>
  </mergeCells>
  <phoneticPr fontId="25" type="noConversion"/>
  <pageMargins left="0.70866141732283472" right="0.70866141732283472" top="0.55118110236220474" bottom="0.55118110236220474"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dimension ref="A1:I34"/>
  <sheetViews>
    <sheetView view="pageBreakPreview" topLeftCell="A2" zoomScaleNormal="100" zoomScaleSheetLayoutView="100" workbookViewId="0">
      <selection activeCell="D17" sqref="D17"/>
    </sheetView>
  </sheetViews>
  <sheetFormatPr defaultRowHeight="15"/>
  <cols>
    <col min="1" max="1" width="50.28515625" style="74" customWidth="1"/>
    <col min="2" max="2" width="10.5703125" style="74" customWidth="1"/>
    <col min="3" max="3" width="5.85546875" style="74" customWidth="1"/>
    <col min="4" max="4" width="9.42578125" style="73" customWidth="1"/>
    <col min="5" max="6" width="8.85546875" style="73" hidden="1" customWidth="1"/>
    <col min="7" max="7" width="8.85546875" style="73" customWidth="1"/>
    <col min="8" max="9" width="8.85546875" style="73" hidden="1" customWidth="1"/>
  </cols>
  <sheetData>
    <row r="1" spans="1:9" s="101" customFormat="1" ht="12.75" hidden="1" customHeight="1">
      <c r="A1" s="161"/>
      <c r="B1" s="162"/>
      <c r="C1" s="162"/>
      <c r="D1" s="163"/>
      <c r="E1" s="163"/>
      <c r="F1" s="163"/>
      <c r="G1" s="163"/>
      <c r="H1" s="163"/>
      <c r="I1" s="163"/>
    </row>
    <row r="2" spans="1:9" ht="12.75" customHeight="1">
      <c r="A2" s="80"/>
      <c r="B2" s="104"/>
      <c r="C2" s="104"/>
      <c r="D2" s="79"/>
      <c r="E2" s="79"/>
      <c r="F2" s="79"/>
      <c r="G2" s="6" t="s">
        <v>399</v>
      </c>
    </row>
    <row r="3" spans="1:9" ht="12.75" customHeight="1">
      <c r="A3" s="105"/>
      <c r="B3" s="105"/>
      <c r="C3" s="105"/>
      <c r="G3" s="102" t="s">
        <v>94</v>
      </c>
    </row>
    <row r="4" spans="1:9" ht="12.75" customHeight="1">
      <c r="A4" s="105"/>
      <c r="B4" s="105"/>
      <c r="C4" s="105"/>
      <c r="G4" s="102" t="str">
        <f>"муниципального образования """&amp;RIGHT(D12,LEN(D12)-FIND("*",D12,1))&amp;""""</f>
        <v>муниципального образования "Юскинское"</v>
      </c>
    </row>
    <row r="5" spans="1:9" ht="12.75" customHeight="1">
      <c r="A5" s="103"/>
      <c r="B5" s="112"/>
      <c r="C5" s="112"/>
      <c r="G5" s="102" t="str">
        <f>MID(D12,FIND("Узел",D12,1)+5,FIND("*",D12,1)-FIND("Узел",D12,1)-5)&amp; " Удмуртской Республики"</f>
        <v>Кезского района Удмуртской Республики</v>
      </c>
    </row>
    <row r="6" spans="1:9" ht="12.75" customHeight="1">
      <c r="A6" s="103"/>
      <c r="B6" s="106"/>
      <c r="C6" s="106"/>
      <c r="D6" s="107"/>
      <c r="E6" s="107"/>
      <c r="F6" s="107"/>
      <c r="G6" s="110" t="str">
        <f>"от__ ________ "&amp;MID(D11,FIND("Прогноз",D11,1)+8,4)-2&amp;" года  №_____"</f>
        <v>от__ ________ 2016 года  №_____</v>
      </c>
      <c r="H6" s="107"/>
      <c r="I6" s="107"/>
    </row>
    <row r="7" spans="1:9" ht="75" customHeight="1">
      <c r="A7" s="227" t="str">
        <f>"Предельные ассигнования из бюджета муниципального образования """&amp;MID(D12,FIND("*",D12,1)+1,LEN(D12)-FIND("*",D12,1))&amp;""" "&amp;MID(D12,FIND("%",D12,1)+5,FIND("*",D12,1)-FIND("%",D12,1)-5)&amp;" на плановый период "&amp;MID(D11,FIND("Прогноз",D11,1)+8,4)&amp;" и "&amp;MID(G12,FIND("Прогноз",G12,1)+8,4)&amp;" годов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"Юскинское"  Кезского района на плановый период 2018 и 2019 годов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v>
      </c>
      <c r="B7" s="227"/>
      <c r="C7" s="227"/>
      <c r="D7" s="227"/>
      <c r="E7" s="227"/>
      <c r="F7" s="227"/>
      <c r="G7" s="227"/>
    </row>
    <row r="8" spans="1:9" ht="12.75" customHeight="1">
      <c r="A8" s="103"/>
      <c r="B8" s="106"/>
      <c r="C8" s="106"/>
      <c r="D8" s="108"/>
      <c r="E8" s="108"/>
      <c r="F8" s="108"/>
      <c r="G8" s="108" t="s">
        <v>114</v>
      </c>
      <c r="H8" s="108"/>
      <c r="I8" s="108"/>
    </row>
    <row r="9" spans="1:9" ht="12.75" customHeight="1">
      <c r="A9" s="231" t="s">
        <v>115</v>
      </c>
      <c r="B9" s="232" t="s">
        <v>102</v>
      </c>
      <c r="C9" s="232" t="s">
        <v>103</v>
      </c>
      <c r="D9" s="230" t="s">
        <v>101</v>
      </c>
      <c r="E9" s="230"/>
      <c r="F9" s="230"/>
      <c r="G9" s="230"/>
      <c r="H9" s="108"/>
      <c r="I9" s="108"/>
    </row>
    <row r="10" spans="1:9" s="109" customFormat="1" ht="44.25" customHeight="1">
      <c r="A10" s="231"/>
      <c r="B10" s="232"/>
      <c r="C10" s="232"/>
      <c r="D10" s="166" t="str">
        <f>MID(D12,FIND("Прогноз",D12,1)+8,4)&amp;" год"</f>
        <v>2018 год</v>
      </c>
      <c r="E10" s="166" t="str">
        <f>MID(E12,FIND("Прогноз",E12,1)+8,4)&amp;" ББ="&amp;LEFT(RIGHT(E11,12),2)</f>
        <v>2018 ББ=20</v>
      </c>
      <c r="F10" s="166" t="str">
        <f>MID(F12,FIND("Прогноз",F12,1)+8,4)&amp;" ББ="&amp;LEFT(RIGHT(F11,12),2)</f>
        <v>2018 ББ=22</v>
      </c>
      <c r="G10" s="166" t="str">
        <f>MID(G12,FIND("Прогноз",G12,1)+8,4)&amp;" год"</f>
        <v>2019 год</v>
      </c>
      <c r="H10" s="160" t="str">
        <f>MID(H12,FIND("Прогноз",H12,1)+8,4)&amp;" ББ="&amp;LEFT(RIGHT(H11,12),2)</f>
        <v>2019 ББ=20</v>
      </c>
      <c r="I10" s="94" t="str">
        <f>MID(I12,FIND("Прогноз",I12,1)+8,4)&amp;" ББ="&amp;LEFT(RIGHT(I11,12),2)</f>
        <v>2019 ББ=22</v>
      </c>
    </row>
    <row r="11" spans="1:9" s="98" customFormat="1" ht="87.75" hidden="1" customHeight="1">
      <c r="A11" s="95" t="s">
        <v>96</v>
      </c>
      <c r="B11" s="95" t="s">
        <v>326</v>
      </c>
      <c r="C11" s="95" t="s">
        <v>104</v>
      </c>
      <c r="D11" s="97" t="s">
        <v>25</v>
      </c>
      <c r="E11" s="97" t="s">
        <v>26</v>
      </c>
      <c r="F11" s="97" t="s">
        <v>27</v>
      </c>
      <c r="G11" s="97" t="s">
        <v>28</v>
      </c>
      <c r="H11" s="97" t="s">
        <v>29</v>
      </c>
      <c r="I11" s="97" t="s">
        <v>30</v>
      </c>
    </row>
    <row r="12" spans="1:9" s="101" customFormat="1" ht="64.5" hidden="1" customHeight="1">
      <c r="A12" s="99" t="s">
        <v>95</v>
      </c>
      <c r="B12" s="99" t="s">
        <v>102</v>
      </c>
      <c r="C12" s="99" t="s">
        <v>105</v>
      </c>
      <c r="D12" s="100" t="s">
        <v>17</v>
      </c>
      <c r="E12" s="100" t="s">
        <v>17</v>
      </c>
      <c r="F12" s="100" t="s">
        <v>17</v>
      </c>
      <c r="G12" s="100" t="s">
        <v>31</v>
      </c>
      <c r="H12" s="100" t="s">
        <v>31</v>
      </c>
      <c r="I12" s="100" t="s">
        <v>31</v>
      </c>
    </row>
    <row r="13" spans="1:9" s="101" customFormat="1" ht="14.25" hidden="1">
      <c r="A13" s="167" t="s">
        <v>365</v>
      </c>
      <c r="B13" s="168" t="s">
        <v>97</v>
      </c>
      <c r="C13" s="168" t="s">
        <v>97</v>
      </c>
      <c r="D13" s="169">
        <v>1666.7</v>
      </c>
      <c r="E13" s="169">
        <v>1666.7</v>
      </c>
      <c r="F13" s="169"/>
      <c r="G13" s="169">
        <v>1668</v>
      </c>
      <c r="H13" s="169">
        <v>1668</v>
      </c>
      <c r="I13" s="169"/>
    </row>
    <row r="14" spans="1:9" s="101" customFormat="1" ht="14.25">
      <c r="A14" s="167" t="s">
        <v>322</v>
      </c>
      <c r="B14" s="168" t="s">
        <v>366</v>
      </c>
      <c r="C14" s="168" t="s">
        <v>97</v>
      </c>
      <c r="D14" s="169">
        <v>1666.7</v>
      </c>
      <c r="E14" s="169">
        <v>1666.7</v>
      </c>
      <c r="F14" s="169"/>
      <c r="G14" s="169">
        <v>1668</v>
      </c>
      <c r="H14" s="169">
        <v>1668</v>
      </c>
      <c r="I14" s="169"/>
    </row>
    <row r="15" spans="1:9" s="101" customFormat="1" ht="21.75">
      <c r="A15" s="167" t="s">
        <v>113</v>
      </c>
      <c r="B15" s="168" t="s">
        <v>367</v>
      </c>
      <c r="C15" s="168" t="s">
        <v>97</v>
      </c>
      <c r="D15" s="169">
        <v>64.900000000000006</v>
      </c>
      <c r="E15" s="169">
        <v>64.900000000000006</v>
      </c>
      <c r="F15" s="169"/>
      <c r="G15" s="169">
        <v>64.900000000000006</v>
      </c>
      <c r="H15" s="169">
        <v>64.900000000000006</v>
      </c>
      <c r="I15" s="169"/>
    </row>
    <row r="16" spans="1:9" s="101" customFormat="1" ht="14.25">
      <c r="A16" s="161" t="s">
        <v>368</v>
      </c>
      <c r="B16" s="162" t="s">
        <v>367</v>
      </c>
      <c r="C16" s="162" t="s">
        <v>107</v>
      </c>
      <c r="D16" s="163">
        <v>48.4</v>
      </c>
      <c r="E16" s="163">
        <v>48.4</v>
      </c>
      <c r="F16" s="163"/>
      <c r="G16" s="163">
        <v>48.4</v>
      </c>
      <c r="H16" s="163">
        <v>48.4</v>
      </c>
      <c r="I16" s="163"/>
    </row>
    <row r="17" spans="1:9" s="101" customFormat="1" ht="33.75">
      <c r="A17" s="161" t="s">
        <v>369</v>
      </c>
      <c r="B17" s="162" t="s">
        <v>367</v>
      </c>
      <c r="C17" s="162" t="s">
        <v>370</v>
      </c>
      <c r="D17" s="163">
        <v>14.7</v>
      </c>
      <c r="E17" s="163">
        <v>14.7</v>
      </c>
      <c r="F17" s="163"/>
      <c r="G17" s="163">
        <v>14.7</v>
      </c>
      <c r="H17" s="163">
        <v>14.7</v>
      </c>
      <c r="I17" s="163"/>
    </row>
    <row r="18" spans="1:9" s="101" customFormat="1" ht="22.5">
      <c r="A18" s="161" t="s">
        <v>110</v>
      </c>
      <c r="B18" s="162" t="s">
        <v>367</v>
      </c>
      <c r="C18" s="162" t="s">
        <v>111</v>
      </c>
      <c r="D18" s="163">
        <v>1.8</v>
      </c>
      <c r="E18" s="163">
        <v>1.8</v>
      </c>
      <c r="F18" s="163"/>
      <c r="G18" s="163">
        <v>1.8</v>
      </c>
      <c r="H18" s="163">
        <v>1.8</v>
      </c>
      <c r="I18" s="163"/>
    </row>
    <row r="19" spans="1:9" s="101" customFormat="1" ht="14.25">
      <c r="A19" s="167" t="s">
        <v>371</v>
      </c>
      <c r="B19" s="168" t="s">
        <v>372</v>
      </c>
      <c r="C19" s="168" t="s">
        <v>97</v>
      </c>
      <c r="D19" s="169">
        <v>478</v>
      </c>
      <c r="E19" s="169">
        <v>478</v>
      </c>
      <c r="F19" s="169"/>
      <c r="G19" s="169">
        <v>478</v>
      </c>
      <c r="H19" s="169">
        <v>478</v>
      </c>
      <c r="I19" s="169"/>
    </row>
    <row r="20" spans="1:9" s="101" customFormat="1" ht="14.25">
      <c r="A20" s="161" t="s">
        <v>368</v>
      </c>
      <c r="B20" s="162" t="s">
        <v>372</v>
      </c>
      <c r="C20" s="162" t="s">
        <v>107</v>
      </c>
      <c r="D20" s="163">
        <v>367.1</v>
      </c>
      <c r="E20" s="163">
        <v>367.1</v>
      </c>
      <c r="F20" s="163"/>
      <c r="G20" s="163">
        <v>367.1</v>
      </c>
      <c r="H20" s="163">
        <v>367.1</v>
      </c>
      <c r="I20" s="163"/>
    </row>
    <row r="21" spans="1:9" s="101" customFormat="1" ht="33.75">
      <c r="A21" s="161" t="s">
        <v>369</v>
      </c>
      <c r="B21" s="162" t="s">
        <v>372</v>
      </c>
      <c r="C21" s="162" t="s">
        <v>370</v>
      </c>
      <c r="D21" s="163">
        <v>110.9</v>
      </c>
      <c r="E21" s="163">
        <v>110.9</v>
      </c>
      <c r="F21" s="163"/>
      <c r="G21" s="163">
        <v>110.9</v>
      </c>
      <c r="H21" s="163">
        <v>110.9</v>
      </c>
      <c r="I21" s="163"/>
    </row>
    <row r="22" spans="1:9" s="101" customFormat="1" ht="14.25">
      <c r="A22" s="167" t="s">
        <v>323</v>
      </c>
      <c r="B22" s="168" t="s">
        <v>373</v>
      </c>
      <c r="C22" s="168" t="s">
        <v>97</v>
      </c>
      <c r="D22" s="169">
        <v>696.1</v>
      </c>
      <c r="E22" s="169">
        <v>696.1</v>
      </c>
      <c r="F22" s="169"/>
      <c r="G22" s="169">
        <v>697.4</v>
      </c>
      <c r="H22" s="169">
        <v>697.4</v>
      </c>
      <c r="I22" s="169"/>
    </row>
    <row r="23" spans="1:9" s="101" customFormat="1" ht="14.25">
      <c r="A23" s="161" t="s">
        <v>368</v>
      </c>
      <c r="B23" s="162" t="s">
        <v>373</v>
      </c>
      <c r="C23" s="162" t="s">
        <v>107</v>
      </c>
      <c r="D23" s="163">
        <v>469</v>
      </c>
      <c r="E23" s="163">
        <v>469</v>
      </c>
      <c r="F23" s="163"/>
      <c r="G23" s="163">
        <v>469</v>
      </c>
      <c r="H23" s="163">
        <v>469</v>
      </c>
      <c r="I23" s="163"/>
    </row>
    <row r="24" spans="1:9" s="101" customFormat="1" ht="33.75">
      <c r="A24" s="161" t="s">
        <v>369</v>
      </c>
      <c r="B24" s="162" t="s">
        <v>373</v>
      </c>
      <c r="C24" s="162" t="s">
        <v>370</v>
      </c>
      <c r="D24" s="163">
        <v>141.6</v>
      </c>
      <c r="E24" s="163">
        <v>141.6</v>
      </c>
      <c r="F24" s="163"/>
      <c r="G24" s="163">
        <v>141.6</v>
      </c>
      <c r="H24" s="163">
        <v>141.6</v>
      </c>
      <c r="I24" s="163"/>
    </row>
    <row r="25" spans="1:9" s="101" customFormat="1" ht="22.5">
      <c r="A25" s="161" t="s">
        <v>108</v>
      </c>
      <c r="B25" s="162" t="s">
        <v>373</v>
      </c>
      <c r="C25" s="162" t="s">
        <v>109</v>
      </c>
      <c r="D25" s="163">
        <v>26</v>
      </c>
      <c r="E25" s="163">
        <v>26</v>
      </c>
      <c r="F25" s="163"/>
      <c r="G25" s="163">
        <v>26</v>
      </c>
      <c r="H25" s="163">
        <v>26</v>
      </c>
      <c r="I25" s="163"/>
    </row>
    <row r="26" spans="1:9" s="101" customFormat="1" ht="22.5">
      <c r="A26" s="161" t="s">
        <v>110</v>
      </c>
      <c r="B26" s="162" t="s">
        <v>373</v>
      </c>
      <c r="C26" s="162" t="s">
        <v>111</v>
      </c>
      <c r="D26" s="163">
        <v>56.1</v>
      </c>
      <c r="E26" s="163">
        <v>56.1</v>
      </c>
      <c r="F26" s="163"/>
      <c r="G26" s="163">
        <v>57.4</v>
      </c>
      <c r="H26" s="163">
        <v>57.4</v>
      </c>
      <c r="I26" s="163"/>
    </row>
    <row r="27" spans="1:9" s="101" customFormat="1" ht="14.25">
      <c r="A27" s="161" t="s">
        <v>324</v>
      </c>
      <c r="B27" s="162" t="s">
        <v>373</v>
      </c>
      <c r="C27" s="162" t="s">
        <v>112</v>
      </c>
      <c r="D27" s="163">
        <v>3.4</v>
      </c>
      <c r="E27" s="163">
        <v>3.4</v>
      </c>
      <c r="F27" s="163"/>
      <c r="G27" s="163">
        <v>3.4</v>
      </c>
      <c r="H27" s="163">
        <v>3.4</v>
      </c>
      <c r="I27" s="163"/>
    </row>
    <row r="28" spans="1:9" s="101" customFormat="1" ht="21.75">
      <c r="A28" s="167" t="s">
        <v>325</v>
      </c>
      <c r="B28" s="168" t="s">
        <v>374</v>
      </c>
      <c r="C28" s="168" t="s">
        <v>97</v>
      </c>
      <c r="D28" s="169">
        <v>388.7</v>
      </c>
      <c r="E28" s="169">
        <v>388.7</v>
      </c>
      <c r="F28" s="169"/>
      <c r="G28" s="169">
        <v>388.7</v>
      </c>
      <c r="H28" s="169">
        <v>388.7</v>
      </c>
      <c r="I28" s="169"/>
    </row>
    <row r="29" spans="1:9" s="101" customFormat="1" ht="22.5">
      <c r="A29" s="161" t="s">
        <v>110</v>
      </c>
      <c r="B29" s="162" t="s">
        <v>374</v>
      </c>
      <c r="C29" s="162" t="s">
        <v>111</v>
      </c>
      <c r="D29" s="163">
        <v>388.7</v>
      </c>
      <c r="E29" s="163">
        <v>388.7</v>
      </c>
      <c r="F29" s="163"/>
      <c r="G29" s="163">
        <v>388.7</v>
      </c>
      <c r="H29" s="163">
        <v>388.7</v>
      </c>
      <c r="I29" s="163"/>
    </row>
    <row r="30" spans="1:9" s="101" customFormat="1" ht="14.25">
      <c r="A30" s="167" t="s">
        <v>375</v>
      </c>
      <c r="B30" s="168" t="s">
        <v>376</v>
      </c>
      <c r="C30" s="168" t="s">
        <v>97</v>
      </c>
      <c r="D30" s="169">
        <v>39</v>
      </c>
      <c r="E30" s="169">
        <v>39</v>
      </c>
      <c r="F30" s="169"/>
      <c r="G30" s="169">
        <v>39</v>
      </c>
      <c r="H30" s="169">
        <v>39</v>
      </c>
      <c r="I30" s="169"/>
    </row>
    <row r="31" spans="1:9" s="101" customFormat="1" ht="22.5">
      <c r="A31" s="161" t="s">
        <v>110</v>
      </c>
      <c r="B31" s="162" t="s">
        <v>376</v>
      </c>
      <c r="C31" s="162" t="s">
        <v>111</v>
      </c>
      <c r="D31" s="163">
        <v>39</v>
      </c>
      <c r="E31" s="163">
        <v>39</v>
      </c>
      <c r="F31" s="163"/>
      <c r="G31" s="163">
        <v>39</v>
      </c>
      <c r="H31" s="163">
        <v>39</v>
      </c>
      <c r="I31" s="163"/>
    </row>
    <row r="32" spans="1:9">
      <c r="A32" s="228" t="s">
        <v>98</v>
      </c>
      <c r="B32" s="228"/>
      <c r="C32" s="228"/>
      <c r="D32" s="158">
        <f>D13</f>
        <v>1666.7</v>
      </c>
      <c r="E32" s="159"/>
      <c r="F32" s="159"/>
      <c r="G32" s="158">
        <f>G13</f>
        <v>1668</v>
      </c>
      <c r="H32" s="159"/>
      <c r="I32" s="159"/>
    </row>
    <row r="33" spans="1:9" ht="24" customHeight="1">
      <c r="A33" s="229" t="s">
        <v>99</v>
      </c>
      <c r="B33" s="229"/>
      <c r="C33" s="229"/>
      <c r="D33" s="158">
        <f>F13</f>
        <v>0</v>
      </c>
      <c r="E33" s="159"/>
      <c r="F33" s="159"/>
      <c r="G33" s="158">
        <f>I13</f>
        <v>0</v>
      </c>
      <c r="H33" s="159"/>
      <c r="I33" s="159"/>
    </row>
    <row r="34" spans="1:9">
      <c r="A34" s="228" t="s">
        <v>100</v>
      </c>
      <c r="B34" s="228"/>
      <c r="C34" s="228"/>
      <c r="D34" s="158">
        <f>E13</f>
        <v>1666.7</v>
      </c>
      <c r="E34" s="159"/>
      <c r="F34" s="159"/>
      <c r="G34" s="158">
        <f>H13</f>
        <v>1668</v>
      </c>
      <c r="H34" s="159"/>
      <c r="I34" s="159"/>
    </row>
  </sheetData>
  <mergeCells count="8">
    <mergeCell ref="A32:C32"/>
    <mergeCell ref="A33:C33"/>
    <mergeCell ref="A34:C34"/>
    <mergeCell ref="A7:G7"/>
    <mergeCell ref="D9:G9"/>
    <mergeCell ref="A9:A10"/>
    <mergeCell ref="B9:B10"/>
    <mergeCell ref="C9:C10"/>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1.xml><?xml version="1.0" encoding="utf-8"?>
<worksheet xmlns="http://schemas.openxmlformats.org/spreadsheetml/2006/main" xmlns:r="http://schemas.openxmlformats.org/officeDocument/2006/relationships">
  <dimension ref="A1:I43"/>
  <sheetViews>
    <sheetView view="pageBreakPreview" topLeftCell="A3" zoomScaleNormal="100" zoomScaleSheetLayoutView="100" workbookViewId="0">
      <selection activeCell="D16" sqref="D16"/>
    </sheetView>
  </sheetViews>
  <sheetFormatPr defaultRowHeight="15"/>
  <cols>
    <col min="1" max="1" width="49.28515625" style="74" customWidth="1"/>
    <col min="2" max="2" width="5.85546875" style="74" customWidth="1"/>
    <col min="3" max="3" width="10.42578125" style="74" customWidth="1"/>
    <col min="4" max="4" width="5.85546875" style="74" customWidth="1"/>
    <col min="5" max="5" width="9.85546875" customWidth="1"/>
    <col min="6" max="7" width="9.85546875" style="73" hidden="1" customWidth="1"/>
    <col min="8" max="9" width="8.85546875" style="73" hidden="1" customWidth="1"/>
  </cols>
  <sheetData>
    <row r="1" spans="1:9" s="101" customFormat="1" ht="12.75" hidden="1" customHeight="1">
      <c r="A1" s="161"/>
      <c r="B1" s="162"/>
      <c r="C1" s="162"/>
      <c r="D1" s="162"/>
      <c r="E1" s="163"/>
      <c r="F1" s="163"/>
      <c r="G1" s="163"/>
      <c r="H1" s="163"/>
      <c r="I1" s="163"/>
    </row>
    <row r="2" spans="1:9" ht="12.75" customHeight="1">
      <c r="A2" s="103"/>
      <c r="B2" s="122"/>
      <c r="C2" s="104"/>
      <c r="D2" s="104"/>
      <c r="E2" s="6" t="s">
        <v>41</v>
      </c>
    </row>
    <row r="3" spans="1:9" ht="12.75" customHeight="1">
      <c r="A3" s="105"/>
      <c r="B3" s="105"/>
      <c r="C3" s="105"/>
      <c r="D3" s="105"/>
      <c r="E3" s="102" t="s">
        <v>94</v>
      </c>
    </row>
    <row r="4" spans="1:9" ht="12.75" customHeight="1">
      <c r="A4" s="105"/>
      <c r="B4" s="105"/>
      <c r="C4" s="105"/>
      <c r="D4" s="105"/>
      <c r="E4" s="102" t="str">
        <f>"муниципального образования """&amp;RIGHT(E11,LEN(E11)-FIND("*",E11,1))&amp;""""</f>
        <v>муниципального образования "Юскинское"</v>
      </c>
    </row>
    <row r="5" spans="1:9" ht="12.75" customHeight="1">
      <c r="A5" s="103"/>
      <c r="B5" s="112"/>
      <c r="C5" s="112"/>
      <c r="D5" s="112"/>
      <c r="E5" s="102" t="str">
        <f>MID(E11,FIND("Узел",E11,1)+5,FIND("*",E11,1)-FIND("Узел",E11,1)-5)&amp; " Удмуртской Республики"</f>
        <v>Кезского района Удмуртской Республики</v>
      </c>
    </row>
    <row r="6" spans="1:9" ht="12.75" customHeight="1">
      <c r="A6" s="103"/>
      <c r="B6" s="106"/>
      <c r="C6" s="106"/>
      <c r="D6" s="106"/>
      <c r="E6" s="110" t="str">
        <f>"от__ ________ "&amp;VALUE(MID(E10,FIND("Проект",E10,1)+7,4))-1&amp;" года  №_____"</f>
        <v>от__ ________ 2016 года  №_____</v>
      </c>
      <c r="F6" s="107"/>
      <c r="G6" s="107"/>
      <c r="H6" s="107"/>
      <c r="I6" s="107"/>
    </row>
    <row r="7" spans="1:9" ht="75" customHeight="1">
      <c r="A7" s="227" t="str">
        <f>"Предельные ассигнования из бюджета муниципального образования """&amp;MID(E11,FIND("*",E11,1)+1,LEN(E11)-FIND("*",E11,1))&amp;""" "&amp;MID(E11,FIND("%",E11,1)+5,FIND("*",E11,1)-FIND("%",E11,1)-5)&amp;"  на "&amp;MID(E11,FIND("Проект",E11,1)+7,4)&amp;" год по разделам, подразделам, целевым статьям,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"Юскинское"  Кезского района  на 2017 год по разделам, подразделам, целевым статьям, группам (группам и подгруппам) видов расходов классификации расходов бюджетов Российской Федерации</v>
      </c>
      <c r="B7" s="227"/>
      <c r="C7" s="227"/>
      <c r="D7" s="227"/>
      <c r="E7" s="227"/>
      <c r="F7" s="227"/>
      <c r="G7" s="227"/>
    </row>
    <row r="8" spans="1:9" ht="12.75" customHeight="1">
      <c r="A8" s="103"/>
      <c r="B8" s="106"/>
      <c r="C8" s="106"/>
      <c r="D8" s="106"/>
      <c r="E8" s="108" t="s">
        <v>114</v>
      </c>
      <c r="F8" s="108"/>
      <c r="G8" s="108"/>
      <c r="H8" s="108"/>
      <c r="I8" s="108"/>
    </row>
    <row r="9" spans="1:9" s="109" customFormat="1" ht="56.25" customHeight="1">
      <c r="A9" s="164" t="s">
        <v>115</v>
      </c>
      <c r="B9" s="165" t="s">
        <v>412</v>
      </c>
      <c r="C9" s="165" t="s">
        <v>102</v>
      </c>
      <c r="D9" s="165" t="s">
        <v>103</v>
      </c>
      <c r="E9" s="166" t="str">
        <f>"Сумма на "&amp;MID(E11,FIND("Проект",E11,1)+7,4)&amp;" год"</f>
        <v>Сумма на 2017 год</v>
      </c>
      <c r="F9" s="94" t="str">
        <f>MID(F11,FIND("Проект",F11,1)+7,4)&amp;" ББ="&amp;LEFT(RIGHT(F10,12),2)</f>
        <v>2017 ББ=20</v>
      </c>
      <c r="G9" s="94" t="str">
        <f>MID(G11,FIND("Проект",G11,1)+7,4)&amp;" ББ="&amp;LEFT(RIGHT(G10,12),2)</f>
        <v>2017 ББ=22</v>
      </c>
      <c r="H9" s="94"/>
      <c r="I9" s="94"/>
    </row>
    <row r="10" spans="1:9" s="98" customFormat="1" ht="87.75" hidden="1" customHeight="1">
      <c r="A10" s="95" t="s">
        <v>96</v>
      </c>
      <c r="B10" s="95" t="s">
        <v>413</v>
      </c>
      <c r="C10" s="95" t="s">
        <v>326</v>
      </c>
      <c r="D10" s="95" t="s">
        <v>104</v>
      </c>
      <c r="E10" s="96" t="s">
        <v>32</v>
      </c>
      <c r="F10" s="97" t="s">
        <v>33</v>
      </c>
      <c r="G10" s="97" t="s">
        <v>34</v>
      </c>
      <c r="H10" s="97"/>
      <c r="I10" s="97"/>
    </row>
    <row r="11" spans="1:9" s="101" customFormat="1" ht="64.5" hidden="1" customHeight="1">
      <c r="A11" s="99" t="s">
        <v>95</v>
      </c>
      <c r="B11" s="99" t="s">
        <v>414</v>
      </c>
      <c r="C11" s="99" t="s">
        <v>102</v>
      </c>
      <c r="D11" s="99" t="s">
        <v>105</v>
      </c>
      <c r="E11" s="111" t="s">
        <v>8</v>
      </c>
      <c r="F11" s="100" t="s">
        <v>8</v>
      </c>
      <c r="G11" s="100" t="s">
        <v>8</v>
      </c>
      <c r="H11" s="100"/>
      <c r="I11" s="100"/>
    </row>
    <row r="12" spans="1:9" s="101" customFormat="1" ht="14.25" hidden="1">
      <c r="A12" s="167" t="s">
        <v>400</v>
      </c>
      <c r="B12" s="168" t="s">
        <v>97</v>
      </c>
      <c r="C12" s="168" t="s">
        <v>97</v>
      </c>
      <c r="D12" s="168" t="s">
        <v>97</v>
      </c>
      <c r="E12" s="169">
        <v>1665.5</v>
      </c>
      <c r="F12" s="169">
        <v>1665.5</v>
      </c>
      <c r="G12" s="169"/>
      <c r="H12" s="169"/>
      <c r="I12" s="169"/>
    </row>
    <row r="13" spans="1:9" s="101" customFormat="1" ht="14.25">
      <c r="A13" s="167" t="s">
        <v>388</v>
      </c>
      <c r="B13" s="168" t="s">
        <v>415</v>
      </c>
      <c r="C13" s="168" t="s">
        <v>97</v>
      </c>
      <c r="D13" s="168" t="s">
        <v>97</v>
      </c>
      <c r="E13" s="169">
        <v>1172.9000000000001</v>
      </c>
      <c r="F13" s="169">
        <v>1172.9000000000001</v>
      </c>
      <c r="G13" s="169"/>
      <c r="H13" s="169"/>
      <c r="I13" s="169"/>
    </row>
    <row r="14" spans="1:9" s="101" customFormat="1" ht="21.75">
      <c r="A14" s="167" t="s">
        <v>389</v>
      </c>
      <c r="B14" s="168" t="s">
        <v>416</v>
      </c>
      <c r="C14" s="168" t="s">
        <v>97</v>
      </c>
      <c r="D14" s="168" t="s">
        <v>97</v>
      </c>
      <c r="E14" s="169">
        <v>478</v>
      </c>
      <c r="F14" s="169">
        <v>478</v>
      </c>
      <c r="G14" s="169"/>
      <c r="H14" s="169"/>
      <c r="I14" s="169"/>
    </row>
    <row r="15" spans="1:9" s="101" customFormat="1" ht="14.25">
      <c r="A15" s="161" t="s">
        <v>322</v>
      </c>
      <c r="B15" s="162" t="s">
        <v>416</v>
      </c>
      <c r="C15" s="162" t="s">
        <v>366</v>
      </c>
      <c r="D15" s="162" t="s">
        <v>97</v>
      </c>
      <c r="E15" s="163">
        <v>478</v>
      </c>
      <c r="F15" s="163">
        <v>478</v>
      </c>
      <c r="G15" s="163"/>
      <c r="H15" s="163"/>
      <c r="I15" s="163"/>
    </row>
    <row r="16" spans="1:9" s="101" customFormat="1" ht="14.25">
      <c r="A16" s="161" t="s">
        <v>371</v>
      </c>
      <c r="B16" s="162" t="s">
        <v>416</v>
      </c>
      <c r="C16" s="162" t="s">
        <v>372</v>
      </c>
      <c r="D16" s="162" t="s">
        <v>97</v>
      </c>
      <c r="E16" s="163">
        <v>478</v>
      </c>
      <c r="F16" s="163">
        <v>478</v>
      </c>
      <c r="G16" s="163"/>
      <c r="H16" s="163"/>
      <c r="I16" s="163"/>
    </row>
    <row r="17" spans="1:9" s="101" customFormat="1" ht="14.25">
      <c r="A17" s="161" t="s">
        <v>368</v>
      </c>
      <c r="B17" s="162" t="s">
        <v>416</v>
      </c>
      <c r="C17" s="162" t="s">
        <v>372</v>
      </c>
      <c r="D17" s="162" t="s">
        <v>107</v>
      </c>
      <c r="E17" s="163">
        <v>367.1</v>
      </c>
      <c r="F17" s="163">
        <v>367.1</v>
      </c>
      <c r="G17" s="163"/>
      <c r="H17" s="163"/>
      <c r="I17" s="163"/>
    </row>
    <row r="18" spans="1:9" s="101" customFormat="1" ht="33.75">
      <c r="A18" s="161" t="s">
        <v>369</v>
      </c>
      <c r="B18" s="162" t="s">
        <v>416</v>
      </c>
      <c r="C18" s="162" t="s">
        <v>372</v>
      </c>
      <c r="D18" s="162" t="s">
        <v>370</v>
      </c>
      <c r="E18" s="163">
        <v>110.9</v>
      </c>
      <c r="F18" s="163">
        <v>110.9</v>
      </c>
      <c r="G18" s="163"/>
      <c r="H18" s="163"/>
      <c r="I18" s="163"/>
    </row>
    <row r="19" spans="1:9" s="101" customFormat="1" ht="32.25">
      <c r="A19" s="167" t="s">
        <v>391</v>
      </c>
      <c r="B19" s="168" t="s">
        <v>417</v>
      </c>
      <c r="C19" s="168" t="s">
        <v>97</v>
      </c>
      <c r="D19" s="168" t="s">
        <v>97</v>
      </c>
      <c r="E19" s="169">
        <v>694.9</v>
      </c>
      <c r="F19" s="169">
        <v>694.9</v>
      </c>
      <c r="G19" s="169"/>
      <c r="H19" s="169"/>
      <c r="I19" s="169"/>
    </row>
    <row r="20" spans="1:9" s="101" customFormat="1" ht="14.25">
      <c r="A20" s="161" t="s">
        <v>322</v>
      </c>
      <c r="B20" s="162" t="s">
        <v>417</v>
      </c>
      <c r="C20" s="162" t="s">
        <v>366</v>
      </c>
      <c r="D20" s="162" t="s">
        <v>97</v>
      </c>
      <c r="E20" s="163">
        <v>694.9</v>
      </c>
      <c r="F20" s="163">
        <v>694.9</v>
      </c>
      <c r="G20" s="163"/>
      <c r="H20" s="163"/>
      <c r="I20" s="163"/>
    </row>
    <row r="21" spans="1:9" s="101" customFormat="1" ht="14.25">
      <c r="A21" s="161" t="s">
        <v>323</v>
      </c>
      <c r="B21" s="162" t="s">
        <v>417</v>
      </c>
      <c r="C21" s="162" t="s">
        <v>373</v>
      </c>
      <c r="D21" s="162" t="s">
        <v>97</v>
      </c>
      <c r="E21" s="163">
        <v>694.9</v>
      </c>
      <c r="F21" s="163">
        <v>694.9</v>
      </c>
      <c r="G21" s="163"/>
      <c r="H21" s="163"/>
      <c r="I21" s="163"/>
    </row>
    <row r="22" spans="1:9" s="101" customFormat="1" ht="14.25">
      <c r="A22" s="161" t="s">
        <v>368</v>
      </c>
      <c r="B22" s="162" t="s">
        <v>417</v>
      </c>
      <c r="C22" s="162" t="s">
        <v>373</v>
      </c>
      <c r="D22" s="162" t="s">
        <v>107</v>
      </c>
      <c r="E22" s="163">
        <v>469</v>
      </c>
      <c r="F22" s="163">
        <v>469</v>
      </c>
      <c r="G22" s="163"/>
      <c r="H22" s="163"/>
      <c r="I22" s="163"/>
    </row>
    <row r="23" spans="1:9" s="101" customFormat="1" ht="33.75">
      <c r="A23" s="161" t="s">
        <v>369</v>
      </c>
      <c r="B23" s="162" t="s">
        <v>417</v>
      </c>
      <c r="C23" s="162" t="s">
        <v>373</v>
      </c>
      <c r="D23" s="162" t="s">
        <v>370</v>
      </c>
      <c r="E23" s="163">
        <v>141.6</v>
      </c>
      <c r="F23" s="163">
        <v>141.6</v>
      </c>
      <c r="G23" s="163"/>
      <c r="H23" s="163"/>
      <c r="I23" s="163"/>
    </row>
    <row r="24" spans="1:9" s="101" customFormat="1" ht="22.5">
      <c r="A24" s="161" t="s">
        <v>108</v>
      </c>
      <c r="B24" s="162" t="s">
        <v>417</v>
      </c>
      <c r="C24" s="162" t="s">
        <v>373</v>
      </c>
      <c r="D24" s="162" t="s">
        <v>109</v>
      </c>
      <c r="E24" s="163">
        <v>26</v>
      </c>
      <c r="F24" s="163">
        <v>26</v>
      </c>
      <c r="G24" s="163"/>
      <c r="H24" s="163"/>
      <c r="I24" s="163"/>
    </row>
    <row r="25" spans="1:9" s="101" customFormat="1" ht="22.5">
      <c r="A25" s="161" t="s">
        <v>110</v>
      </c>
      <c r="B25" s="162" t="s">
        <v>417</v>
      </c>
      <c r="C25" s="162" t="s">
        <v>373</v>
      </c>
      <c r="D25" s="162" t="s">
        <v>111</v>
      </c>
      <c r="E25" s="163">
        <v>54.9</v>
      </c>
      <c r="F25" s="163">
        <v>54.9</v>
      </c>
      <c r="G25" s="163"/>
      <c r="H25" s="163"/>
      <c r="I25" s="163"/>
    </row>
    <row r="26" spans="1:9" s="101" customFormat="1" ht="14.25">
      <c r="A26" s="161" t="s">
        <v>324</v>
      </c>
      <c r="B26" s="162" t="s">
        <v>417</v>
      </c>
      <c r="C26" s="162" t="s">
        <v>373</v>
      </c>
      <c r="D26" s="162" t="s">
        <v>112</v>
      </c>
      <c r="E26" s="163">
        <v>3.4</v>
      </c>
      <c r="F26" s="163">
        <v>3.4</v>
      </c>
      <c r="G26" s="163"/>
      <c r="H26" s="163"/>
      <c r="I26" s="163"/>
    </row>
    <row r="27" spans="1:9" s="101" customFormat="1" ht="14.25">
      <c r="A27" s="167" t="s">
        <v>393</v>
      </c>
      <c r="B27" s="168" t="s">
        <v>418</v>
      </c>
      <c r="C27" s="168" t="s">
        <v>97</v>
      </c>
      <c r="D27" s="168" t="s">
        <v>97</v>
      </c>
      <c r="E27" s="169">
        <v>64.900000000000006</v>
      </c>
      <c r="F27" s="169">
        <v>64.900000000000006</v>
      </c>
      <c r="G27" s="169"/>
      <c r="H27" s="169"/>
      <c r="I27" s="169"/>
    </row>
    <row r="28" spans="1:9" s="101" customFormat="1" ht="14.25">
      <c r="A28" s="167" t="s">
        <v>394</v>
      </c>
      <c r="B28" s="168" t="s">
        <v>419</v>
      </c>
      <c r="C28" s="168" t="s">
        <v>97</v>
      </c>
      <c r="D28" s="168" t="s">
        <v>97</v>
      </c>
      <c r="E28" s="169">
        <v>64.900000000000006</v>
      </c>
      <c r="F28" s="169">
        <v>64.900000000000006</v>
      </c>
      <c r="G28" s="169"/>
      <c r="H28" s="169"/>
      <c r="I28" s="169"/>
    </row>
    <row r="29" spans="1:9" s="101" customFormat="1" ht="14.25">
      <c r="A29" s="161" t="s">
        <v>322</v>
      </c>
      <c r="B29" s="162" t="s">
        <v>419</v>
      </c>
      <c r="C29" s="162" t="s">
        <v>366</v>
      </c>
      <c r="D29" s="162" t="s">
        <v>97</v>
      </c>
      <c r="E29" s="163">
        <v>64.900000000000006</v>
      </c>
      <c r="F29" s="163">
        <v>64.900000000000006</v>
      </c>
      <c r="G29" s="163"/>
      <c r="H29" s="163"/>
      <c r="I29" s="163"/>
    </row>
    <row r="30" spans="1:9" s="101" customFormat="1" ht="22.5">
      <c r="A30" s="161" t="s">
        <v>113</v>
      </c>
      <c r="B30" s="162" t="s">
        <v>419</v>
      </c>
      <c r="C30" s="162" t="s">
        <v>367</v>
      </c>
      <c r="D30" s="162" t="s">
        <v>97</v>
      </c>
      <c r="E30" s="163">
        <v>64.900000000000006</v>
      </c>
      <c r="F30" s="163">
        <v>64.900000000000006</v>
      </c>
      <c r="G30" s="163"/>
      <c r="H30" s="163"/>
      <c r="I30" s="163"/>
    </row>
    <row r="31" spans="1:9" s="101" customFormat="1" ht="14.25">
      <c r="A31" s="161" t="s">
        <v>368</v>
      </c>
      <c r="B31" s="162" t="s">
        <v>419</v>
      </c>
      <c r="C31" s="162" t="s">
        <v>367</v>
      </c>
      <c r="D31" s="162" t="s">
        <v>107</v>
      </c>
      <c r="E31" s="163">
        <v>48.4</v>
      </c>
      <c r="F31" s="163">
        <v>48.4</v>
      </c>
      <c r="G31" s="163"/>
      <c r="H31" s="163"/>
      <c r="I31" s="163"/>
    </row>
    <row r="32" spans="1:9" s="101" customFormat="1" ht="33.75">
      <c r="A32" s="161" t="s">
        <v>369</v>
      </c>
      <c r="B32" s="162" t="s">
        <v>419</v>
      </c>
      <c r="C32" s="162" t="s">
        <v>367</v>
      </c>
      <c r="D32" s="162" t="s">
        <v>370</v>
      </c>
      <c r="E32" s="163">
        <v>14.7</v>
      </c>
      <c r="F32" s="163">
        <v>14.7</v>
      </c>
      <c r="G32" s="163"/>
      <c r="H32" s="163"/>
      <c r="I32" s="163"/>
    </row>
    <row r="33" spans="1:9" s="101" customFormat="1" ht="22.5">
      <c r="A33" s="161" t="s">
        <v>110</v>
      </c>
      <c r="B33" s="162" t="s">
        <v>419</v>
      </c>
      <c r="C33" s="162" t="s">
        <v>367</v>
      </c>
      <c r="D33" s="162" t="s">
        <v>111</v>
      </c>
      <c r="E33" s="163">
        <v>1.8</v>
      </c>
      <c r="F33" s="163">
        <v>1.8</v>
      </c>
      <c r="G33" s="163"/>
      <c r="H33" s="163"/>
      <c r="I33" s="163"/>
    </row>
    <row r="34" spans="1:9" s="101" customFormat="1" ht="14.25">
      <c r="A34" s="167" t="s">
        <v>396</v>
      </c>
      <c r="B34" s="168" t="s">
        <v>420</v>
      </c>
      <c r="C34" s="168" t="s">
        <v>97</v>
      </c>
      <c r="D34" s="168" t="s">
        <v>97</v>
      </c>
      <c r="E34" s="169">
        <v>427.7</v>
      </c>
      <c r="F34" s="169">
        <v>427.7</v>
      </c>
      <c r="G34" s="169"/>
      <c r="H34" s="169"/>
      <c r="I34" s="169"/>
    </row>
    <row r="35" spans="1:9" s="101" customFormat="1" ht="14.25">
      <c r="A35" s="167" t="s">
        <v>397</v>
      </c>
      <c r="B35" s="168" t="s">
        <v>421</v>
      </c>
      <c r="C35" s="168" t="s">
        <v>97</v>
      </c>
      <c r="D35" s="168" t="s">
        <v>97</v>
      </c>
      <c r="E35" s="169">
        <v>427.7</v>
      </c>
      <c r="F35" s="169">
        <v>427.7</v>
      </c>
      <c r="G35" s="169"/>
      <c r="H35" s="169"/>
      <c r="I35" s="169"/>
    </row>
    <row r="36" spans="1:9" s="101" customFormat="1" ht="14.25">
      <c r="A36" s="161" t="s">
        <v>322</v>
      </c>
      <c r="B36" s="162" t="s">
        <v>421</v>
      </c>
      <c r="C36" s="162" t="s">
        <v>366</v>
      </c>
      <c r="D36" s="162" t="s">
        <v>97</v>
      </c>
      <c r="E36" s="163">
        <v>427.7</v>
      </c>
      <c r="F36" s="163">
        <v>427.7</v>
      </c>
      <c r="G36" s="163"/>
      <c r="H36" s="163"/>
      <c r="I36" s="163"/>
    </row>
    <row r="37" spans="1:9" s="101" customFormat="1" ht="22.5">
      <c r="A37" s="161" t="s">
        <v>325</v>
      </c>
      <c r="B37" s="162" t="s">
        <v>421</v>
      </c>
      <c r="C37" s="162" t="s">
        <v>374</v>
      </c>
      <c r="D37" s="162" t="s">
        <v>97</v>
      </c>
      <c r="E37" s="163">
        <v>388.7</v>
      </c>
      <c r="F37" s="163">
        <v>388.7</v>
      </c>
      <c r="G37" s="163"/>
      <c r="H37" s="163"/>
      <c r="I37" s="163"/>
    </row>
    <row r="38" spans="1:9" s="101" customFormat="1" ht="22.5">
      <c r="A38" s="161" t="s">
        <v>110</v>
      </c>
      <c r="B38" s="162" t="s">
        <v>421</v>
      </c>
      <c r="C38" s="162" t="s">
        <v>374</v>
      </c>
      <c r="D38" s="162" t="s">
        <v>111</v>
      </c>
      <c r="E38" s="163">
        <v>388.7</v>
      </c>
      <c r="F38" s="163">
        <v>388.7</v>
      </c>
      <c r="G38" s="163"/>
      <c r="H38" s="163"/>
      <c r="I38" s="163"/>
    </row>
    <row r="39" spans="1:9" s="101" customFormat="1" ht="14.25">
      <c r="A39" s="161" t="s">
        <v>375</v>
      </c>
      <c r="B39" s="162" t="s">
        <v>421</v>
      </c>
      <c r="C39" s="162" t="s">
        <v>376</v>
      </c>
      <c r="D39" s="162" t="s">
        <v>97</v>
      </c>
      <c r="E39" s="163">
        <v>39</v>
      </c>
      <c r="F39" s="163">
        <v>39</v>
      </c>
      <c r="G39" s="163"/>
      <c r="H39" s="163"/>
      <c r="I39" s="163"/>
    </row>
    <row r="40" spans="1:9" s="101" customFormat="1" ht="22.5">
      <c r="A40" s="161" t="s">
        <v>110</v>
      </c>
      <c r="B40" s="162" t="s">
        <v>421</v>
      </c>
      <c r="C40" s="162" t="s">
        <v>376</v>
      </c>
      <c r="D40" s="162" t="s">
        <v>111</v>
      </c>
      <c r="E40" s="163">
        <v>39</v>
      </c>
      <c r="F40" s="163">
        <v>39</v>
      </c>
      <c r="G40" s="163"/>
      <c r="H40" s="163"/>
      <c r="I40" s="163"/>
    </row>
    <row r="41" spans="1:9">
      <c r="A41" s="228" t="s">
        <v>98</v>
      </c>
      <c r="B41" s="228"/>
      <c r="C41" s="228"/>
      <c r="D41" s="228"/>
      <c r="E41" s="158">
        <f>E12</f>
        <v>1665.5</v>
      </c>
      <c r="F41" s="159"/>
      <c r="G41" s="159"/>
      <c r="H41" s="159"/>
      <c r="I41" s="159"/>
    </row>
    <row r="42" spans="1:9" ht="24" customHeight="1">
      <c r="A42" s="229" t="s">
        <v>99</v>
      </c>
      <c r="B42" s="229"/>
      <c r="C42" s="229"/>
      <c r="D42" s="229"/>
      <c r="E42" s="158">
        <f>G12</f>
        <v>0</v>
      </c>
      <c r="F42" s="159"/>
      <c r="G42" s="159"/>
      <c r="H42" s="159"/>
      <c r="I42" s="159"/>
    </row>
    <row r="43" spans="1:9">
      <c r="A43" s="228" t="s">
        <v>100</v>
      </c>
      <c r="B43" s="228"/>
      <c r="C43" s="228"/>
      <c r="D43" s="228"/>
      <c r="E43" s="158">
        <f>F12</f>
        <v>1665.5</v>
      </c>
      <c r="F43" s="159"/>
      <c r="G43" s="159"/>
      <c r="H43" s="159"/>
      <c r="I43" s="159"/>
    </row>
  </sheetData>
  <mergeCells count="4">
    <mergeCell ref="A7:G7"/>
    <mergeCell ref="A41:D41"/>
    <mergeCell ref="A42:D42"/>
    <mergeCell ref="A43:D43"/>
  </mergeCells>
  <phoneticPr fontId="25" type="noConversion"/>
  <pageMargins left="0.7" right="0.7" top="0.75" bottom="0.75" header="0.3" footer="0.3"/>
  <pageSetup paperSize="9" scale="94" orientation="portrait" verticalDpi="200" r:id="rId1"/>
</worksheet>
</file>

<file path=xl/worksheets/sheet12.xml><?xml version="1.0" encoding="utf-8"?>
<worksheet xmlns="http://schemas.openxmlformats.org/spreadsheetml/2006/main" xmlns:r="http://schemas.openxmlformats.org/officeDocument/2006/relationships">
  <dimension ref="A1:J44"/>
  <sheetViews>
    <sheetView view="pageBreakPreview" topLeftCell="A5" zoomScaleNormal="100" workbookViewId="0">
      <selection activeCell="M10" sqref="M10"/>
    </sheetView>
  </sheetViews>
  <sheetFormatPr defaultRowHeight="15"/>
  <cols>
    <col min="1" max="1" width="39" style="74" customWidth="1"/>
    <col min="2" max="2" width="5.85546875" style="74" customWidth="1"/>
    <col min="3" max="3" width="10.140625" style="74" customWidth="1"/>
    <col min="4" max="4" width="5.85546875" style="74" customWidth="1"/>
    <col min="5" max="5" width="9.42578125" style="73" customWidth="1"/>
    <col min="6" max="7" width="8.85546875" style="73" hidden="1" customWidth="1"/>
    <col min="8" max="8" width="8.85546875" style="73" customWidth="1"/>
    <col min="9" max="10" width="8.85546875" style="73" hidden="1" customWidth="1"/>
  </cols>
  <sheetData>
    <row r="1" spans="1:10" s="101" customFormat="1" ht="12.75" hidden="1" customHeight="1">
      <c r="A1" s="161"/>
      <c r="B1" s="162"/>
      <c r="C1" s="162"/>
      <c r="D1" s="162"/>
      <c r="E1" s="163"/>
      <c r="F1" s="163"/>
      <c r="G1" s="163"/>
      <c r="H1" s="163"/>
      <c r="I1" s="163"/>
      <c r="J1" s="163"/>
    </row>
    <row r="2" spans="1:10" ht="12.75" customHeight="1">
      <c r="A2" s="80"/>
      <c r="B2" s="123"/>
      <c r="C2" s="104"/>
      <c r="D2" s="104"/>
      <c r="E2" s="79"/>
      <c r="F2" s="79"/>
      <c r="G2" s="79"/>
      <c r="H2" s="6" t="s">
        <v>422</v>
      </c>
    </row>
    <row r="3" spans="1:10" ht="12.75" customHeight="1">
      <c r="A3" s="105"/>
      <c r="B3" s="105"/>
      <c r="C3" s="105"/>
      <c r="D3" s="105"/>
      <c r="H3" s="102" t="s">
        <v>94</v>
      </c>
    </row>
    <row r="4" spans="1:10" ht="12.75" customHeight="1">
      <c r="A4" s="105"/>
      <c r="B4" s="105"/>
      <c r="C4" s="105"/>
      <c r="D4" s="105"/>
      <c r="H4" s="102" t="str">
        <f>"муниципального образования """&amp;RIGHT(E12,LEN(E12)-FIND("*",E12,1))&amp;""""</f>
        <v>муниципального образования "Юскинское"</v>
      </c>
    </row>
    <row r="5" spans="1:10" ht="12.75" customHeight="1">
      <c r="A5" s="103"/>
      <c r="B5" s="112"/>
      <c r="C5" s="112"/>
      <c r="D5" s="112"/>
      <c r="H5" s="102" t="str">
        <f>MID(E12,FIND("Узел",E12,1)+5,FIND("*",E12,1)-FIND("Узел",E12,1)-5)&amp; " Удмуртской Республики"</f>
        <v>Кезского района Удмуртской Республики</v>
      </c>
    </row>
    <row r="6" spans="1:10" ht="12.75" customHeight="1">
      <c r="A6" s="103"/>
      <c r="B6" s="106"/>
      <c r="C6" s="106"/>
      <c r="D6" s="106"/>
      <c r="E6" s="107"/>
      <c r="F6" s="107"/>
      <c r="G6" s="107"/>
      <c r="H6" s="110" t="str">
        <f>"от__ ________ "&amp;MID(E11,FIND("Прогноз",E11,1)+8,4)-2&amp;" года  №_____"</f>
        <v>от__ ________ 2016 года  №_____</v>
      </c>
      <c r="I6" s="107"/>
      <c r="J6" s="107"/>
    </row>
    <row r="7" spans="1:10" ht="75" customHeight="1">
      <c r="A7" s="227" t="str">
        <f>"Предельные ассигнования из бюджета муниципального образования """&amp;MID(E12,FIND("*",E12,1)+1,LEN(E12)-FIND("*",E12,1))&amp;""" "&amp;MID(E12,FIND("%",E12,1)+5,FIND("*",E12,1)-FIND("%",E12,1)-5)&amp;" на плановый период "&amp;MID(E11,FIND("Прогноз",E11,1)+8,4)&amp;" и "&amp;MID(H12,FIND("Прогноз",H12,1)+8,4)&amp;" годов по разделам, подразделам, целевым статьям,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"Юскинское"  Кезского района на плановый период 2018 и 2019 годов по разделам, подразделам, целевым статьям, группам (группам и подгруппам) видов расходов классификации расходов бюджетов Российской Федерации</v>
      </c>
      <c r="B7" s="227"/>
      <c r="C7" s="227"/>
      <c r="D7" s="227"/>
      <c r="E7" s="227"/>
      <c r="F7" s="227"/>
      <c r="G7" s="227"/>
      <c r="H7" s="227"/>
    </row>
    <row r="8" spans="1:10" ht="12.75" customHeight="1">
      <c r="A8" s="103"/>
      <c r="B8" s="106"/>
      <c r="C8" s="106"/>
      <c r="D8" s="106"/>
      <c r="E8" s="108"/>
      <c r="F8" s="108"/>
      <c r="G8" s="108"/>
      <c r="H8" s="108" t="s">
        <v>114</v>
      </c>
      <c r="I8" s="108"/>
      <c r="J8" s="108"/>
    </row>
    <row r="9" spans="1:10" ht="12.75" customHeight="1">
      <c r="A9" s="231" t="s">
        <v>115</v>
      </c>
      <c r="B9" s="232" t="s">
        <v>412</v>
      </c>
      <c r="C9" s="232" t="s">
        <v>102</v>
      </c>
      <c r="D9" s="232" t="s">
        <v>103</v>
      </c>
      <c r="E9" s="230" t="s">
        <v>101</v>
      </c>
      <c r="F9" s="230"/>
      <c r="G9" s="230"/>
      <c r="H9" s="230"/>
      <c r="I9" s="108"/>
      <c r="J9" s="108"/>
    </row>
    <row r="10" spans="1:10" s="109" customFormat="1" ht="44.25" customHeight="1">
      <c r="A10" s="231"/>
      <c r="B10" s="232"/>
      <c r="C10" s="232"/>
      <c r="D10" s="232"/>
      <c r="E10" s="166" t="str">
        <f>MID(E12,FIND("Прогноз",E12,1)+8,4)&amp;" год"</f>
        <v>2018 год</v>
      </c>
      <c r="F10" s="166" t="str">
        <f>MID(F12,FIND("Прогноз",F12,1)+8,4)&amp;" ББ="&amp;LEFT(RIGHT(F11,12),2)</f>
        <v>2018 ББ=20</v>
      </c>
      <c r="G10" s="166" t="str">
        <f>MID(G12,FIND("Прогноз",G12,1)+8,4)&amp;" ББ="&amp;LEFT(RIGHT(G11,12),2)</f>
        <v>2018 ББ=22</v>
      </c>
      <c r="H10" s="166" t="str">
        <f>MID(H12,FIND("Прогноз",H12,1)+8,4)&amp;" год"</f>
        <v>2019 год</v>
      </c>
      <c r="I10" s="160" t="str">
        <f>MID(I12,FIND("Прогноз",I12,1)+8,4)&amp;" ББ="&amp;LEFT(RIGHT(I11,12),2)</f>
        <v>2019 ББ=20</v>
      </c>
      <c r="J10" s="94" t="str">
        <f>MID(J12,FIND("Прогноз",J12,1)+8,4)&amp;" ББ="&amp;LEFT(RIGHT(J11,12),2)</f>
        <v>2019 ББ=22</v>
      </c>
    </row>
    <row r="11" spans="1:10" s="98" customFormat="1" ht="87.75" hidden="1" customHeight="1">
      <c r="A11" s="95" t="s">
        <v>96</v>
      </c>
      <c r="B11" s="95" t="s">
        <v>413</v>
      </c>
      <c r="C11" s="95" t="s">
        <v>326</v>
      </c>
      <c r="D11" s="95" t="s">
        <v>104</v>
      </c>
      <c r="E11" s="97" t="s">
        <v>35</v>
      </c>
      <c r="F11" s="97" t="s">
        <v>36</v>
      </c>
      <c r="G11" s="97" t="s">
        <v>37</v>
      </c>
      <c r="H11" s="97" t="s">
        <v>38</v>
      </c>
      <c r="I11" s="97" t="s">
        <v>39</v>
      </c>
      <c r="J11" s="97" t="s">
        <v>40</v>
      </c>
    </row>
    <row r="12" spans="1:10" s="101" customFormat="1" ht="64.5" hidden="1" customHeight="1">
      <c r="A12" s="99" t="s">
        <v>95</v>
      </c>
      <c r="B12" s="99" t="s">
        <v>414</v>
      </c>
      <c r="C12" s="99" t="s">
        <v>102</v>
      </c>
      <c r="D12" s="99" t="s">
        <v>105</v>
      </c>
      <c r="E12" s="100" t="s">
        <v>17</v>
      </c>
      <c r="F12" s="100" t="s">
        <v>17</v>
      </c>
      <c r="G12" s="100" t="s">
        <v>17</v>
      </c>
      <c r="H12" s="100" t="s">
        <v>31</v>
      </c>
      <c r="I12" s="100" t="s">
        <v>31</v>
      </c>
      <c r="J12" s="100" t="s">
        <v>31</v>
      </c>
    </row>
    <row r="13" spans="1:10" s="101" customFormat="1" ht="14.25" hidden="1">
      <c r="A13" s="167" t="s">
        <v>400</v>
      </c>
      <c r="B13" s="168" t="s">
        <v>97</v>
      </c>
      <c r="C13" s="168" t="s">
        <v>97</v>
      </c>
      <c r="D13" s="168" t="s">
        <v>97</v>
      </c>
      <c r="E13" s="169">
        <v>1666.7</v>
      </c>
      <c r="F13" s="169">
        <v>1666.7</v>
      </c>
      <c r="G13" s="169"/>
      <c r="H13" s="169">
        <v>1668</v>
      </c>
      <c r="I13" s="169">
        <v>1668</v>
      </c>
      <c r="J13" s="169"/>
    </row>
    <row r="14" spans="1:10" s="101" customFormat="1" ht="14.25">
      <c r="A14" s="167" t="s">
        <v>388</v>
      </c>
      <c r="B14" s="168" t="s">
        <v>415</v>
      </c>
      <c r="C14" s="168" t="s">
        <v>97</v>
      </c>
      <c r="D14" s="168" t="s">
        <v>97</v>
      </c>
      <c r="E14" s="169">
        <v>1174.0999999999999</v>
      </c>
      <c r="F14" s="169">
        <v>1174.0999999999999</v>
      </c>
      <c r="G14" s="169"/>
      <c r="H14" s="169">
        <v>1175.4000000000001</v>
      </c>
      <c r="I14" s="169">
        <v>1175.4000000000001</v>
      </c>
      <c r="J14" s="169"/>
    </row>
    <row r="15" spans="1:10" s="101" customFormat="1" ht="32.25">
      <c r="A15" s="167" t="s">
        <v>389</v>
      </c>
      <c r="B15" s="168" t="s">
        <v>416</v>
      </c>
      <c r="C15" s="168" t="s">
        <v>97</v>
      </c>
      <c r="D15" s="168" t="s">
        <v>97</v>
      </c>
      <c r="E15" s="169">
        <v>478</v>
      </c>
      <c r="F15" s="169">
        <v>478</v>
      </c>
      <c r="G15" s="169"/>
      <c r="H15" s="169">
        <v>478</v>
      </c>
      <c r="I15" s="169">
        <v>478</v>
      </c>
      <c r="J15" s="169"/>
    </row>
    <row r="16" spans="1:10" s="101" customFormat="1" ht="14.25">
      <c r="A16" s="161" t="s">
        <v>322</v>
      </c>
      <c r="B16" s="162" t="s">
        <v>416</v>
      </c>
      <c r="C16" s="162" t="s">
        <v>366</v>
      </c>
      <c r="D16" s="162" t="s">
        <v>97</v>
      </c>
      <c r="E16" s="163">
        <v>478</v>
      </c>
      <c r="F16" s="163">
        <v>478</v>
      </c>
      <c r="G16" s="163"/>
      <c r="H16" s="163">
        <v>478</v>
      </c>
      <c r="I16" s="163">
        <v>478</v>
      </c>
      <c r="J16" s="163"/>
    </row>
    <row r="17" spans="1:10" s="101" customFormat="1" ht="14.25">
      <c r="A17" s="161" t="s">
        <v>371</v>
      </c>
      <c r="B17" s="162" t="s">
        <v>416</v>
      </c>
      <c r="C17" s="162" t="s">
        <v>372</v>
      </c>
      <c r="D17" s="162" t="s">
        <v>97</v>
      </c>
      <c r="E17" s="163">
        <v>478</v>
      </c>
      <c r="F17" s="163">
        <v>478</v>
      </c>
      <c r="G17" s="163"/>
      <c r="H17" s="163">
        <v>478</v>
      </c>
      <c r="I17" s="163">
        <v>478</v>
      </c>
      <c r="J17" s="163"/>
    </row>
    <row r="18" spans="1:10" s="101" customFormat="1" ht="22.5">
      <c r="A18" s="161" t="s">
        <v>368</v>
      </c>
      <c r="B18" s="162" t="s">
        <v>416</v>
      </c>
      <c r="C18" s="162" t="s">
        <v>372</v>
      </c>
      <c r="D18" s="162" t="s">
        <v>107</v>
      </c>
      <c r="E18" s="163">
        <v>367.1</v>
      </c>
      <c r="F18" s="163">
        <v>367.1</v>
      </c>
      <c r="G18" s="163"/>
      <c r="H18" s="163">
        <v>367.1</v>
      </c>
      <c r="I18" s="163">
        <v>367.1</v>
      </c>
      <c r="J18" s="163"/>
    </row>
    <row r="19" spans="1:10" s="101" customFormat="1" ht="45">
      <c r="A19" s="161" t="s">
        <v>369</v>
      </c>
      <c r="B19" s="162" t="s">
        <v>416</v>
      </c>
      <c r="C19" s="162" t="s">
        <v>372</v>
      </c>
      <c r="D19" s="162" t="s">
        <v>370</v>
      </c>
      <c r="E19" s="163">
        <v>110.9</v>
      </c>
      <c r="F19" s="163">
        <v>110.9</v>
      </c>
      <c r="G19" s="163"/>
      <c r="H19" s="163">
        <v>110.9</v>
      </c>
      <c r="I19" s="163">
        <v>110.9</v>
      </c>
      <c r="J19" s="163"/>
    </row>
    <row r="20" spans="1:10" s="101" customFormat="1" ht="42.75">
      <c r="A20" s="167" t="s">
        <v>391</v>
      </c>
      <c r="B20" s="168" t="s">
        <v>417</v>
      </c>
      <c r="C20" s="168" t="s">
        <v>97</v>
      </c>
      <c r="D20" s="168" t="s">
        <v>97</v>
      </c>
      <c r="E20" s="169">
        <v>696.1</v>
      </c>
      <c r="F20" s="169">
        <v>696.1</v>
      </c>
      <c r="G20" s="169"/>
      <c r="H20" s="169">
        <v>697.4</v>
      </c>
      <c r="I20" s="169">
        <v>697.4</v>
      </c>
      <c r="J20" s="169"/>
    </row>
    <row r="21" spans="1:10" s="101" customFormat="1" ht="14.25">
      <c r="A21" s="161" t="s">
        <v>322</v>
      </c>
      <c r="B21" s="162" t="s">
        <v>417</v>
      </c>
      <c r="C21" s="162" t="s">
        <v>366</v>
      </c>
      <c r="D21" s="162" t="s">
        <v>97</v>
      </c>
      <c r="E21" s="163">
        <v>696.1</v>
      </c>
      <c r="F21" s="163">
        <v>696.1</v>
      </c>
      <c r="G21" s="163"/>
      <c r="H21" s="163">
        <v>697.4</v>
      </c>
      <c r="I21" s="163">
        <v>697.4</v>
      </c>
      <c r="J21" s="163"/>
    </row>
    <row r="22" spans="1:10" s="101" customFormat="1" ht="14.25">
      <c r="A22" s="161" t="s">
        <v>323</v>
      </c>
      <c r="B22" s="162" t="s">
        <v>417</v>
      </c>
      <c r="C22" s="162" t="s">
        <v>373</v>
      </c>
      <c r="D22" s="162" t="s">
        <v>97</v>
      </c>
      <c r="E22" s="163">
        <v>696.1</v>
      </c>
      <c r="F22" s="163">
        <v>696.1</v>
      </c>
      <c r="G22" s="163"/>
      <c r="H22" s="163">
        <v>697.4</v>
      </c>
      <c r="I22" s="163">
        <v>697.4</v>
      </c>
      <c r="J22" s="163"/>
    </row>
    <row r="23" spans="1:10" s="101" customFormat="1" ht="22.5">
      <c r="A23" s="161" t="s">
        <v>368</v>
      </c>
      <c r="B23" s="162" t="s">
        <v>417</v>
      </c>
      <c r="C23" s="162" t="s">
        <v>373</v>
      </c>
      <c r="D23" s="162" t="s">
        <v>107</v>
      </c>
      <c r="E23" s="163">
        <v>469</v>
      </c>
      <c r="F23" s="163">
        <v>469</v>
      </c>
      <c r="G23" s="163"/>
      <c r="H23" s="163">
        <v>469</v>
      </c>
      <c r="I23" s="163">
        <v>469</v>
      </c>
      <c r="J23" s="163"/>
    </row>
    <row r="24" spans="1:10" s="101" customFormat="1" ht="45">
      <c r="A24" s="161" t="s">
        <v>369</v>
      </c>
      <c r="B24" s="162" t="s">
        <v>417</v>
      </c>
      <c r="C24" s="162" t="s">
        <v>373</v>
      </c>
      <c r="D24" s="162" t="s">
        <v>370</v>
      </c>
      <c r="E24" s="163">
        <v>141.6</v>
      </c>
      <c r="F24" s="163">
        <v>141.6</v>
      </c>
      <c r="G24" s="163"/>
      <c r="H24" s="163">
        <v>141.6</v>
      </c>
      <c r="I24" s="163">
        <v>141.6</v>
      </c>
      <c r="J24" s="163"/>
    </row>
    <row r="25" spans="1:10" s="101" customFormat="1" ht="22.5">
      <c r="A25" s="161" t="s">
        <v>108</v>
      </c>
      <c r="B25" s="162" t="s">
        <v>417</v>
      </c>
      <c r="C25" s="162" t="s">
        <v>373</v>
      </c>
      <c r="D25" s="162" t="s">
        <v>109</v>
      </c>
      <c r="E25" s="163">
        <v>26</v>
      </c>
      <c r="F25" s="163">
        <v>26</v>
      </c>
      <c r="G25" s="163"/>
      <c r="H25" s="163">
        <v>26</v>
      </c>
      <c r="I25" s="163">
        <v>26</v>
      </c>
      <c r="J25" s="163"/>
    </row>
    <row r="26" spans="1:10" s="101" customFormat="1" ht="33.75">
      <c r="A26" s="161" t="s">
        <v>110</v>
      </c>
      <c r="B26" s="162" t="s">
        <v>417</v>
      </c>
      <c r="C26" s="162" t="s">
        <v>373</v>
      </c>
      <c r="D26" s="162" t="s">
        <v>111</v>
      </c>
      <c r="E26" s="163">
        <v>56.1</v>
      </c>
      <c r="F26" s="163">
        <v>56.1</v>
      </c>
      <c r="G26" s="163"/>
      <c r="H26" s="163">
        <v>57.4</v>
      </c>
      <c r="I26" s="163">
        <v>57.4</v>
      </c>
      <c r="J26" s="163"/>
    </row>
    <row r="27" spans="1:10" s="101" customFormat="1" ht="14.25">
      <c r="A27" s="161" t="s">
        <v>324</v>
      </c>
      <c r="B27" s="162" t="s">
        <v>417</v>
      </c>
      <c r="C27" s="162" t="s">
        <v>373</v>
      </c>
      <c r="D27" s="162" t="s">
        <v>112</v>
      </c>
      <c r="E27" s="163">
        <v>3.4</v>
      </c>
      <c r="F27" s="163">
        <v>3.4</v>
      </c>
      <c r="G27" s="163"/>
      <c r="H27" s="163">
        <v>3.4</v>
      </c>
      <c r="I27" s="163">
        <v>3.4</v>
      </c>
      <c r="J27" s="163"/>
    </row>
    <row r="28" spans="1:10" s="101" customFormat="1" ht="14.25">
      <c r="A28" s="167" t="s">
        <v>393</v>
      </c>
      <c r="B28" s="168" t="s">
        <v>418</v>
      </c>
      <c r="C28" s="168" t="s">
        <v>97</v>
      </c>
      <c r="D28" s="168" t="s">
        <v>97</v>
      </c>
      <c r="E28" s="169">
        <v>64.900000000000006</v>
      </c>
      <c r="F28" s="169">
        <v>64.900000000000006</v>
      </c>
      <c r="G28" s="169"/>
      <c r="H28" s="169">
        <v>64.900000000000006</v>
      </c>
      <c r="I28" s="169">
        <v>64.900000000000006</v>
      </c>
      <c r="J28" s="169"/>
    </row>
    <row r="29" spans="1:10" s="101" customFormat="1" ht="14.25">
      <c r="A29" s="167" t="s">
        <v>394</v>
      </c>
      <c r="B29" s="168" t="s">
        <v>419</v>
      </c>
      <c r="C29" s="168" t="s">
        <v>97</v>
      </c>
      <c r="D29" s="168" t="s">
        <v>97</v>
      </c>
      <c r="E29" s="169">
        <v>64.900000000000006</v>
      </c>
      <c r="F29" s="169">
        <v>64.900000000000006</v>
      </c>
      <c r="G29" s="169"/>
      <c r="H29" s="169">
        <v>64.900000000000006</v>
      </c>
      <c r="I29" s="169">
        <v>64.900000000000006</v>
      </c>
      <c r="J29" s="169"/>
    </row>
    <row r="30" spans="1:10" s="101" customFormat="1" ht="14.25">
      <c r="A30" s="161" t="s">
        <v>322</v>
      </c>
      <c r="B30" s="162" t="s">
        <v>419</v>
      </c>
      <c r="C30" s="162" t="s">
        <v>366</v>
      </c>
      <c r="D30" s="162" t="s">
        <v>97</v>
      </c>
      <c r="E30" s="163">
        <v>64.900000000000006</v>
      </c>
      <c r="F30" s="163">
        <v>64.900000000000006</v>
      </c>
      <c r="G30" s="163"/>
      <c r="H30" s="163">
        <v>64.900000000000006</v>
      </c>
      <c r="I30" s="163">
        <v>64.900000000000006</v>
      </c>
      <c r="J30" s="163"/>
    </row>
    <row r="31" spans="1:10" s="101" customFormat="1" ht="33.75">
      <c r="A31" s="161" t="s">
        <v>113</v>
      </c>
      <c r="B31" s="162" t="s">
        <v>419</v>
      </c>
      <c r="C31" s="162" t="s">
        <v>367</v>
      </c>
      <c r="D31" s="162" t="s">
        <v>97</v>
      </c>
      <c r="E31" s="163">
        <v>64.900000000000006</v>
      </c>
      <c r="F31" s="163">
        <v>64.900000000000006</v>
      </c>
      <c r="G31" s="163"/>
      <c r="H31" s="163">
        <v>64.900000000000006</v>
      </c>
      <c r="I31" s="163">
        <v>64.900000000000006</v>
      </c>
      <c r="J31" s="163"/>
    </row>
    <row r="32" spans="1:10" s="101" customFormat="1" ht="22.5">
      <c r="A32" s="161" t="s">
        <v>368</v>
      </c>
      <c r="B32" s="162" t="s">
        <v>419</v>
      </c>
      <c r="C32" s="162" t="s">
        <v>367</v>
      </c>
      <c r="D32" s="162" t="s">
        <v>107</v>
      </c>
      <c r="E32" s="163">
        <v>48.4</v>
      </c>
      <c r="F32" s="163">
        <v>48.4</v>
      </c>
      <c r="G32" s="163"/>
      <c r="H32" s="163">
        <v>48.4</v>
      </c>
      <c r="I32" s="163">
        <v>48.4</v>
      </c>
      <c r="J32" s="163"/>
    </row>
    <row r="33" spans="1:10" s="101" customFormat="1" ht="45">
      <c r="A33" s="161" t="s">
        <v>369</v>
      </c>
      <c r="B33" s="162" t="s">
        <v>419</v>
      </c>
      <c r="C33" s="162" t="s">
        <v>367</v>
      </c>
      <c r="D33" s="162" t="s">
        <v>370</v>
      </c>
      <c r="E33" s="163">
        <v>14.7</v>
      </c>
      <c r="F33" s="163">
        <v>14.7</v>
      </c>
      <c r="G33" s="163"/>
      <c r="H33" s="163">
        <v>14.7</v>
      </c>
      <c r="I33" s="163">
        <v>14.7</v>
      </c>
      <c r="J33" s="163"/>
    </row>
    <row r="34" spans="1:10" s="101" customFormat="1" ht="33.75">
      <c r="A34" s="161" t="s">
        <v>110</v>
      </c>
      <c r="B34" s="162" t="s">
        <v>419</v>
      </c>
      <c r="C34" s="162" t="s">
        <v>367</v>
      </c>
      <c r="D34" s="162" t="s">
        <v>111</v>
      </c>
      <c r="E34" s="163">
        <v>1.8</v>
      </c>
      <c r="F34" s="163">
        <v>1.8</v>
      </c>
      <c r="G34" s="163"/>
      <c r="H34" s="163">
        <v>1.8</v>
      </c>
      <c r="I34" s="163">
        <v>1.8</v>
      </c>
      <c r="J34" s="163"/>
    </row>
    <row r="35" spans="1:10" s="101" customFormat="1" ht="14.25">
      <c r="A35" s="167" t="s">
        <v>396</v>
      </c>
      <c r="B35" s="168" t="s">
        <v>420</v>
      </c>
      <c r="C35" s="168" t="s">
        <v>97</v>
      </c>
      <c r="D35" s="168" t="s">
        <v>97</v>
      </c>
      <c r="E35" s="169">
        <v>427.7</v>
      </c>
      <c r="F35" s="169">
        <v>427.7</v>
      </c>
      <c r="G35" s="169"/>
      <c r="H35" s="169">
        <v>427.7</v>
      </c>
      <c r="I35" s="169">
        <v>427.7</v>
      </c>
      <c r="J35" s="169"/>
    </row>
    <row r="36" spans="1:10" s="101" customFormat="1" ht="14.25">
      <c r="A36" s="167" t="s">
        <v>397</v>
      </c>
      <c r="B36" s="168" t="s">
        <v>421</v>
      </c>
      <c r="C36" s="168" t="s">
        <v>97</v>
      </c>
      <c r="D36" s="168" t="s">
        <v>97</v>
      </c>
      <c r="E36" s="169">
        <v>427.7</v>
      </c>
      <c r="F36" s="169">
        <v>427.7</v>
      </c>
      <c r="G36" s="169"/>
      <c r="H36" s="169">
        <v>427.7</v>
      </c>
      <c r="I36" s="169">
        <v>427.7</v>
      </c>
      <c r="J36" s="169"/>
    </row>
    <row r="37" spans="1:10" s="101" customFormat="1" ht="14.25">
      <c r="A37" s="161" t="s">
        <v>322</v>
      </c>
      <c r="B37" s="162" t="s">
        <v>421</v>
      </c>
      <c r="C37" s="162" t="s">
        <v>366</v>
      </c>
      <c r="D37" s="162" t="s">
        <v>97</v>
      </c>
      <c r="E37" s="163">
        <v>427.7</v>
      </c>
      <c r="F37" s="163">
        <v>427.7</v>
      </c>
      <c r="G37" s="163"/>
      <c r="H37" s="163">
        <v>427.7</v>
      </c>
      <c r="I37" s="163">
        <v>427.7</v>
      </c>
      <c r="J37" s="163"/>
    </row>
    <row r="38" spans="1:10" s="101" customFormat="1" ht="33.75">
      <c r="A38" s="161" t="s">
        <v>325</v>
      </c>
      <c r="B38" s="162" t="s">
        <v>421</v>
      </c>
      <c r="C38" s="162" t="s">
        <v>374</v>
      </c>
      <c r="D38" s="162" t="s">
        <v>97</v>
      </c>
      <c r="E38" s="163">
        <v>388.7</v>
      </c>
      <c r="F38" s="163">
        <v>388.7</v>
      </c>
      <c r="G38" s="163"/>
      <c r="H38" s="163">
        <v>388.7</v>
      </c>
      <c r="I38" s="163">
        <v>388.7</v>
      </c>
      <c r="J38" s="163"/>
    </row>
    <row r="39" spans="1:10" s="101" customFormat="1" ht="33.75">
      <c r="A39" s="161" t="s">
        <v>110</v>
      </c>
      <c r="B39" s="162" t="s">
        <v>421</v>
      </c>
      <c r="C39" s="162" t="s">
        <v>374</v>
      </c>
      <c r="D39" s="162" t="s">
        <v>111</v>
      </c>
      <c r="E39" s="163">
        <v>388.7</v>
      </c>
      <c r="F39" s="163">
        <v>388.7</v>
      </c>
      <c r="G39" s="163"/>
      <c r="H39" s="163">
        <v>388.7</v>
      </c>
      <c r="I39" s="163">
        <v>388.7</v>
      </c>
      <c r="J39" s="163"/>
    </row>
    <row r="40" spans="1:10" s="101" customFormat="1" ht="22.5">
      <c r="A40" s="161" t="s">
        <v>375</v>
      </c>
      <c r="B40" s="162" t="s">
        <v>421</v>
      </c>
      <c r="C40" s="162" t="s">
        <v>376</v>
      </c>
      <c r="D40" s="162" t="s">
        <v>97</v>
      </c>
      <c r="E40" s="163">
        <v>39</v>
      </c>
      <c r="F40" s="163">
        <v>39</v>
      </c>
      <c r="G40" s="163"/>
      <c r="H40" s="163">
        <v>39</v>
      </c>
      <c r="I40" s="163">
        <v>39</v>
      </c>
      <c r="J40" s="163"/>
    </row>
    <row r="41" spans="1:10" s="101" customFormat="1" ht="33.75">
      <c r="A41" s="161" t="s">
        <v>110</v>
      </c>
      <c r="B41" s="162" t="s">
        <v>421</v>
      </c>
      <c r="C41" s="162" t="s">
        <v>376</v>
      </c>
      <c r="D41" s="162" t="s">
        <v>111</v>
      </c>
      <c r="E41" s="163">
        <v>39</v>
      </c>
      <c r="F41" s="163">
        <v>39</v>
      </c>
      <c r="G41" s="163"/>
      <c r="H41" s="163">
        <v>39</v>
      </c>
      <c r="I41" s="163">
        <v>39</v>
      </c>
      <c r="J41" s="163"/>
    </row>
    <row r="42" spans="1:10">
      <c r="A42" s="228" t="s">
        <v>98</v>
      </c>
      <c r="B42" s="228"/>
      <c r="C42" s="228"/>
      <c r="D42" s="228"/>
      <c r="E42" s="158">
        <f>E13</f>
        <v>1666.7</v>
      </c>
      <c r="F42" s="159"/>
      <c r="G42" s="159"/>
      <c r="H42" s="158">
        <f>H13</f>
        <v>1668</v>
      </c>
      <c r="I42" s="159"/>
      <c r="J42" s="159"/>
    </row>
    <row r="43" spans="1:10" ht="24" customHeight="1">
      <c r="A43" s="229" t="s">
        <v>99</v>
      </c>
      <c r="B43" s="229"/>
      <c r="C43" s="229"/>
      <c r="D43" s="229"/>
      <c r="E43" s="158">
        <f>G13</f>
        <v>0</v>
      </c>
      <c r="F43" s="159"/>
      <c r="G43" s="159"/>
      <c r="H43" s="158">
        <f>J13</f>
        <v>0</v>
      </c>
      <c r="I43" s="159"/>
      <c r="J43" s="159"/>
    </row>
    <row r="44" spans="1:10">
      <c r="A44" s="228" t="s">
        <v>100</v>
      </c>
      <c r="B44" s="228"/>
      <c r="C44" s="228"/>
      <c r="D44" s="228"/>
      <c r="E44" s="158">
        <f>F13</f>
        <v>1666.7</v>
      </c>
      <c r="F44" s="159"/>
      <c r="G44" s="159"/>
      <c r="H44" s="158">
        <f>I13</f>
        <v>1668</v>
      </c>
      <c r="I44" s="159"/>
      <c r="J44" s="159"/>
    </row>
  </sheetData>
  <mergeCells count="9">
    <mergeCell ref="A43:D43"/>
    <mergeCell ref="A44:D44"/>
    <mergeCell ref="A7:H7"/>
    <mergeCell ref="A9:A10"/>
    <mergeCell ref="B9:B10"/>
    <mergeCell ref="C9:C10"/>
    <mergeCell ref="D9:D10"/>
    <mergeCell ref="E9:H9"/>
    <mergeCell ref="A42:D42"/>
  </mergeCells>
  <phoneticPr fontId="25" type="noConversion"/>
  <pageMargins left="0.7" right="0.7" top="0.75" bottom="0.75" header="0.3" footer="0.3"/>
  <pageSetup paperSize="9" scale="79" orientation="portrait" horizontalDpi="200" verticalDpi="200" r:id="rId1"/>
</worksheet>
</file>

<file path=xl/worksheets/sheet13.xml><?xml version="1.0" encoding="utf-8"?>
<worksheet xmlns="http://schemas.openxmlformats.org/spreadsheetml/2006/main" xmlns:r="http://schemas.openxmlformats.org/officeDocument/2006/relationships">
  <dimension ref="A1:E16"/>
  <sheetViews>
    <sheetView view="pageBreakPreview" zoomScaleNormal="100" zoomScaleSheetLayoutView="100" workbookViewId="0">
      <selection activeCell="E12" sqref="E12"/>
    </sheetView>
  </sheetViews>
  <sheetFormatPr defaultRowHeight="15"/>
  <cols>
    <col min="1" max="1" width="4.42578125" customWidth="1"/>
    <col min="2" max="2" width="67.42578125" customWidth="1"/>
    <col min="3" max="3" width="20.85546875" hidden="1" customWidth="1"/>
    <col min="4" max="4" width="10.42578125" customWidth="1"/>
  </cols>
  <sheetData>
    <row r="1" spans="1:5">
      <c r="D1" s="75" t="s">
        <v>406</v>
      </c>
    </row>
    <row r="2" spans="1:5">
      <c r="D2" s="75" t="s">
        <v>51</v>
      </c>
    </row>
    <row r="3" spans="1:5">
      <c r="D3" s="75" t="s">
        <v>440</v>
      </c>
    </row>
    <row r="4" spans="1:5">
      <c r="D4" s="75" t="s">
        <v>408</v>
      </c>
    </row>
    <row r="6" spans="1:5" ht="30">
      <c r="B6" s="81" t="s">
        <v>42</v>
      </c>
    </row>
    <row r="9" spans="1:5">
      <c r="D9" t="s">
        <v>328</v>
      </c>
    </row>
    <row r="10" spans="1:5" ht="30">
      <c r="A10" s="82" t="s">
        <v>290</v>
      </c>
      <c r="B10" s="83" t="s">
        <v>54</v>
      </c>
      <c r="C10" s="83"/>
      <c r="D10" s="83" t="s">
        <v>101</v>
      </c>
    </row>
    <row r="11" spans="1:5">
      <c r="A11" s="233" t="s">
        <v>329</v>
      </c>
      <c r="B11" s="233"/>
      <c r="C11" s="233"/>
      <c r="D11" s="233"/>
    </row>
    <row r="12" spans="1:5" ht="75">
      <c r="A12" s="84">
        <v>1</v>
      </c>
      <c r="B12" s="85" t="s">
        <v>330</v>
      </c>
      <c r="C12" s="84"/>
      <c r="D12" s="84">
        <v>427.7</v>
      </c>
    </row>
    <row r="13" spans="1:5">
      <c r="A13" s="84"/>
      <c r="B13" s="86" t="s">
        <v>331</v>
      </c>
      <c r="C13" s="84"/>
      <c r="D13" s="86">
        <v>427.7</v>
      </c>
      <c r="E13" s="35"/>
    </row>
    <row r="14" spans="1:5">
      <c r="A14" s="233" t="s">
        <v>332</v>
      </c>
      <c r="B14" s="233"/>
      <c r="C14" s="233"/>
      <c r="D14" s="233"/>
    </row>
    <row r="15" spans="1:5" ht="30">
      <c r="A15" s="84">
        <v>1</v>
      </c>
      <c r="B15" s="85" t="s">
        <v>333</v>
      </c>
      <c r="C15" s="84"/>
      <c r="D15" s="84">
        <v>427.7</v>
      </c>
    </row>
    <row r="16" spans="1:5">
      <c r="A16" s="84"/>
      <c r="B16" s="86" t="s">
        <v>100</v>
      </c>
      <c r="C16" s="84"/>
      <c r="D16" s="86">
        <v>427.7</v>
      </c>
    </row>
  </sheetData>
  <mergeCells count="2">
    <mergeCell ref="A11:D11"/>
    <mergeCell ref="A14:D14"/>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4.xml><?xml version="1.0" encoding="utf-8"?>
<worksheet xmlns="http://schemas.openxmlformats.org/spreadsheetml/2006/main" xmlns:r="http://schemas.openxmlformats.org/officeDocument/2006/relationships">
  <dimension ref="A1:E16"/>
  <sheetViews>
    <sheetView view="pageBreakPreview" zoomScaleNormal="100" zoomScaleSheetLayoutView="100" workbookViewId="0">
      <selection activeCell="E12" sqref="E12"/>
    </sheetView>
  </sheetViews>
  <sheetFormatPr defaultRowHeight="15"/>
  <cols>
    <col min="1" max="1" width="4.42578125" customWidth="1"/>
    <col min="2" max="2" width="67.42578125" customWidth="1"/>
    <col min="3" max="3" width="20.85546875" hidden="1" customWidth="1"/>
    <col min="4" max="4" width="11.140625" customWidth="1"/>
    <col min="5" max="5" width="10.42578125" customWidth="1"/>
  </cols>
  <sheetData>
    <row r="1" spans="1:5">
      <c r="E1" s="75" t="s">
        <v>407</v>
      </c>
    </row>
    <row r="2" spans="1:5">
      <c r="E2" s="75" t="s">
        <v>51</v>
      </c>
    </row>
    <row r="3" spans="1:5">
      <c r="E3" s="75" t="s">
        <v>440</v>
      </c>
    </row>
    <row r="4" spans="1:5">
      <c r="E4" s="75" t="s">
        <v>408</v>
      </c>
    </row>
    <row r="6" spans="1:5" ht="30">
      <c r="B6" s="81" t="s">
        <v>43</v>
      </c>
    </row>
    <row r="9" spans="1:5">
      <c r="E9" t="s">
        <v>328</v>
      </c>
    </row>
    <row r="10" spans="1:5" ht="30">
      <c r="A10" s="82" t="s">
        <v>290</v>
      </c>
      <c r="B10" s="83" t="s">
        <v>54</v>
      </c>
      <c r="C10" s="83"/>
      <c r="D10" s="82" t="s">
        <v>409</v>
      </c>
      <c r="E10" s="82" t="s">
        <v>410</v>
      </c>
    </row>
    <row r="11" spans="1:5">
      <c r="A11" s="233" t="s">
        <v>329</v>
      </c>
      <c r="B11" s="233"/>
      <c r="C11" s="233"/>
      <c r="D11" s="233"/>
      <c r="E11" s="233"/>
    </row>
    <row r="12" spans="1:5" ht="75">
      <c r="A12" s="84">
        <v>1</v>
      </c>
      <c r="B12" s="85" t="s">
        <v>330</v>
      </c>
      <c r="C12" s="84"/>
      <c r="D12" s="84">
        <v>427.7</v>
      </c>
      <c r="E12" s="84">
        <v>427.7</v>
      </c>
    </row>
    <row r="13" spans="1:5">
      <c r="A13" s="84"/>
      <c r="B13" s="86" t="s">
        <v>331</v>
      </c>
      <c r="C13" s="84"/>
      <c r="D13" s="86">
        <v>427.7</v>
      </c>
      <c r="E13" s="87">
        <v>427.7</v>
      </c>
    </row>
    <row r="14" spans="1:5">
      <c r="A14" s="233" t="s">
        <v>332</v>
      </c>
      <c r="B14" s="233"/>
      <c r="C14" s="233"/>
      <c r="D14" s="233"/>
      <c r="E14" s="233"/>
    </row>
    <row r="15" spans="1:5" ht="30">
      <c r="A15" s="84">
        <v>1</v>
      </c>
      <c r="B15" s="85" t="s">
        <v>333</v>
      </c>
      <c r="C15" s="84"/>
      <c r="D15" s="84">
        <v>427.7</v>
      </c>
      <c r="E15" s="84">
        <v>427.7</v>
      </c>
    </row>
    <row r="16" spans="1:5">
      <c r="A16" s="84"/>
      <c r="B16" s="86" t="s">
        <v>100</v>
      </c>
      <c r="C16" s="84"/>
      <c r="D16" s="86">
        <v>427.7</v>
      </c>
      <c r="E16" s="86">
        <v>427.7</v>
      </c>
    </row>
  </sheetData>
  <mergeCells count="2">
    <mergeCell ref="A11:E11"/>
    <mergeCell ref="A14:E14"/>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5.xml><?xml version="1.0" encoding="utf-8"?>
<worksheet xmlns="http://schemas.openxmlformats.org/spreadsheetml/2006/main" xmlns:r="http://schemas.openxmlformats.org/officeDocument/2006/relationships">
  <dimension ref="A1:F13"/>
  <sheetViews>
    <sheetView view="pageBreakPreview" zoomScaleNormal="100" zoomScaleSheetLayoutView="100" workbookViewId="0">
      <selection activeCell="F12" sqref="F12"/>
    </sheetView>
  </sheetViews>
  <sheetFormatPr defaultRowHeight="15"/>
  <cols>
    <col min="1" max="1" width="3.5703125" style="35" customWidth="1"/>
    <col min="2" max="2" width="26.85546875" style="35" customWidth="1"/>
    <col min="3" max="3" width="27.7109375" style="35" customWidth="1"/>
    <col min="4" max="4" width="11.7109375" style="35" customWidth="1"/>
    <col min="5" max="5" width="13.85546875" style="35" customWidth="1"/>
    <col min="6" max="6" width="17.140625" style="35" customWidth="1"/>
    <col min="7" max="16384" width="9.140625" style="35"/>
  </cols>
  <sheetData>
    <row r="1" spans="1:6">
      <c r="E1" s="234" t="s">
        <v>401</v>
      </c>
      <c r="F1" s="234"/>
    </row>
    <row r="2" spans="1:6">
      <c r="E2" s="184" t="s">
        <v>94</v>
      </c>
      <c r="F2" s="184"/>
    </row>
    <row r="3" spans="1:6">
      <c r="D3" s="185" t="s">
        <v>44</v>
      </c>
      <c r="E3" s="185"/>
      <c r="F3" s="185"/>
    </row>
    <row r="4" spans="1:6">
      <c r="D4" s="185" t="s">
        <v>288</v>
      </c>
      <c r="E4" s="185"/>
      <c r="F4" s="185"/>
    </row>
    <row r="5" spans="1:6">
      <c r="D5" s="184" t="s">
        <v>318</v>
      </c>
      <c r="E5" s="184"/>
      <c r="F5" s="184"/>
    </row>
    <row r="6" spans="1:6">
      <c r="E6" s="234"/>
      <c r="F6" s="234"/>
    </row>
    <row r="8" spans="1:6">
      <c r="B8" s="15" t="s">
        <v>289</v>
      </c>
      <c r="C8" s="4"/>
      <c r="D8" s="4"/>
    </row>
    <row r="9" spans="1:6">
      <c r="B9" s="15" t="s">
        <v>45</v>
      </c>
    </row>
    <row r="10" spans="1:6">
      <c r="B10" s="4"/>
    </row>
    <row r="12" spans="1:6" ht="90">
      <c r="A12" s="44" t="s">
        <v>290</v>
      </c>
      <c r="B12" s="44" t="s">
        <v>291</v>
      </c>
      <c r="C12" s="43" t="s">
        <v>292</v>
      </c>
      <c r="D12" s="43" t="s">
        <v>293</v>
      </c>
      <c r="E12" s="44" t="s">
        <v>294</v>
      </c>
      <c r="F12" s="44" t="s">
        <v>46</v>
      </c>
    </row>
    <row r="13" spans="1:6">
      <c r="A13" s="38">
        <v>1</v>
      </c>
      <c r="B13" s="43"/>
      <c r="C13" s="38"/>
      <c r="D13" s="38">
        <v>0</v>
      </c>
      <c r="E13" s="38">
        <v>0</v>
      </c>
      <c r="F13" s="38">
        <v>0</v>
      </c>
    </row>
  </sheetData>
  <mergeCells count="6">
    <mergeCell ref="E6:F6"/>
    <mergeCell ref="E1:F1"/>
    <mergeCell ref="E2:F2"/>
    <mergeCell ref="D3:F3"/>
    <mergeCell ref="D4:F4"/>
    <mergeCell ref="D5:F5"/>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6.xml><?xml version="1.0" encoding="utf-8"?>
<worksheet xmlns="http://schemas.openxmlformats.org/spreadsheetml/2006/main" xmlns:r="http://schemas.openxmlformats.org/officeDocument/2006/relationships">
  <dimension ref="A1:G13"/>
  <sheetViews>
    <sheetView view="pageBreakPreview" zoomScaleNormal="100" zoomScaleSheetLayoutView="100" workbookViewId="0">
      <selection activeCell="G11" sqref="G11:G12"/>
    </sheetView>
  </sheetViews>
  <sheetFormatPr defaultRowHeight="15"/>
  <cols>
    <col min="1" max="1" width="3.5703125" style="35" customWidth="1"/>
    <col min="2" max="2" width="27.28515625" style="35" customWidth="1"/>
    <col min="3" max="3" width="27.7109375" style="35" customWidth="1"/>
    <col min="4" max="4" width="12.7109375" style="35" customWidth="1"/>
    <col min="5" max="5" width="11.7109375" style="35" customWidth="1"/>
    <col min="6" max="6" width="13.85546875" style="35" customWidth="1"/>
    <col min="7" max="7" width="14.85546875" style="35" customWidth="1"/>
    <col min="8" max="16384" width="9.140625" style="35"/>
  </cols>
  <sheetData>
    <row r="1" spans="1:7">
      <c r="F1" s="176" t="s">
        <v>320</v>
      </c>
      <c r="G1" s="176"/>
    </row>
    <row r="2" spans="1:7">
      <c r="F2" s="176" t="s">
        <v>94</v>
      </c>
      <c r="G2" s="176"/>
    </row>
    <row r="3" spans="1:7">
      <c r="D3" s="176" t="s">
        <v>440</v>
      </c>
      <c r="E3" s="176"/>
      <c r="F3" s="176"/>
      <c r="G3" s="176"/>
    </row>
    <row r="4" spans="1:7">
      <c r="D4" s="36"/>
      <c r="E4" s="234" t="s">
        <v>295</v>
      </c>
      <c r="F4" s="234"/>
      <c r="G4" s="234"/>
    </row>
    <row r="5" spans="1:7">
      <c r="D5" s="176" t="s">
        <v>319</v>
      </c>
      <c r="E5" s="176"/>
      <c r="F5" s="176"/>
      <c r="G5" s="176"/>
    </row>
    <row r="7" spans="1:7">
      <c r="B7" s="15" t="s">
        <v>296</v>
      </c>
      <c r="C7" s="4"/>
      <c r="D7" s="4"/>
      <c r="E7" s="4"/>
    </row>
    <row r="8" spans="1:7">
      <c r="B8" s="15" t="s">
        <v>47</v>
      </c>
    </row>
    <row r="9" spans="1:7">
      <c r="B9" s="15" t="s">
        <v>411</v>
      </c>
    </row>
    <row r="11" spans="1:7">
      <c r="A11" s="235" t="s">
        <v>290</v>
      </c>
      <c r="B11" s="235" t="s">
        <v>291</v>
      </c>
      <c r="C11" s="235" t="s">
        <v>292</v>
      </c>
      <c r="D11" s="237" t="s">
        <v>293</v>
      </c>
      <c r="E11" s="238"/>
      <c r="F11" s="235" t="s">
        <v>294</v>
      </c>
      <c r="G11" s="235" t="s">
        <v>46</v>
      </c>
    </row>
    <row r="12" spans="1:7" ht="78" customHeight="1">
      <c r="A12" s="236"/>
      <c r="B12" s="236"/>
      <c r="C12" s="236"/>
      <c r="D12" s="43" t="s">
        <v>353</v>
      </c>
      <c r="E12" s="43" t="s">
        <v>354</v>
      </c>
      <c r="F12" s="236"/>
      <c r="G12" s="236"/>
    </row>
    <row r="13" spans="1:7">
      <c r="A13" s="38">
        <v>1</v>
      </c>
      <c r="B13" s="43"/>
      <c r="C13" s="38"/>
      <c r="D13" s="38">
        <v>0</v>
      </c>
      <c r="E13" s="38">
        <v>0</v>
      </c>
      <c r="F13" s="38"/>
      <c r="G13" s="38"/>
    </row>
  </sheetData>
  <mergeCells count="11">
    <mergeCell ref="F11:F12"/>
    <mergeCell ref="A11:A12"/>
    <mergeCell ref="B11:B12"/>
    <mergeCell ref="C11:C12"/>
    <mergeCell ref="D11:E11"/>
    <mergeCell ref="G11:G12"/>
    <mergeCell ref="F1:G1"/>
    <mergeCell ref="F2:G2"/>
    <mergeCell ref="D3:G3"/>
    <mergeCell ref="E4:G4"/>
    <mergeCell ref="D5:G5"/>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7.xml><?xml version="1.0" encoding="utf-8"?>
<worksheet xmlns="http://schemas.openxmlformats.org/spreadsheetml/2006/main" xmlns:r="http://schemas.openxmlformats.org/officeDocument/2006/relationships">
  <dimension ref="A1:C24"/>
  <sheetViews>
    <sheetView view="pageBreakPreview" zoomScaleNormal="100" zoomScaleSheetLayoutView="100" workbookViewId="0">
      <selection activeCell="A8" sqref="A8"/>
    </sheetView>
  </sheetViews>
  <sheetFormatPr defaultRowHeight="15"/>
  <cols>
    <col min="1" max="1" width="53.5703125" style="35" customWidth="1"/>
    <col min="2" max="3" width="12.28515625" style="35" customWidth="1"/>
    <col min="4" max="16384" width="9.140625" style="35"/>
  </cols>
  <sheetData>
    <row r="1" spans="1:3">
      <c r="A1" s="176" t="s">
        <v>402</v>
      </c>
      <c r="B1" s="176"/>
      <c r="C1" s="176"/>
    </row>
    <row r="2" spans="1:3">
      <c r="A2" s="176" t="s">
        <v>94</v>
      </c>
      <c r="B2" s="176"/>
      <c r="C2" s="176"/>
    </row>
    <row r="3" spans="1:3">
      <c r="A3" s="176" t="s">
        <v>440</v>
      </c>
      <c r="B3" s="176"/>
      <c r="C3" s="176"/>
    </row>
    <row r="4" spans="1:3">
      <c r="A4" s="234" t="s">
        <v>297</v>
      </c>
      <c r="B4" s="234"/>
      <c r="C4" s="234"/>
    </row>
    <row r="5" spans="1:3">
      <c r="A5" s="176" t="s">
        <v>316</v>
      </c>
      <c r="B5" s="176"/>
      <c r="C5" s="176"/>
    </row>
    <row r="7" spans="1:3">
      <c r="A7" s="72" t="s">
        <v>298</v>
      </c>
      <c r="B7" s="4"/>
      <c r="C7" s="4"/>
    </row>
    <row r="8" spans="1:3">
      <c r="A8" s="72" t="s">
        <v>48</v>
      </c>
      <c r="B8" s="4"/>
      <c r="C8" s="4"/>
    </row>
    <row r="9" spans="1:3">
      <c r="A9" s="4"/>
    </row>
    <row r="13" spans="1:3">
      <c r="A13" s="239" t="s">
        <v>299</v>
      </c>
      <c r="B13" s="241" t="s">
        <v>327</v>
      </c>
      <c r="C13" s="242"/>
    </row>
    <row r="14" spans="1:3">
      <c r="A14" s="240"/>
      <c r="B14" s="40" t="s">
        <v>300</v>
      </c>
      <c r="C14" s="40" t="s">
        <v>301</v>
      </c>
    </row>
    <row r="15" spans="1:3" ht="26.25">
      <c r="A15" s="39" t="s">
        <v>302</v>
      </c>
      <c r="B15" s="40"/>
      <c r="C15" s="40"/>
    </row>
    <row r="16" spans="1:3" ht="30">
      <c r="A16" s="40" t="s">
        <v>303</v>
      </c>
      <c r="B16" s="40"/>
      <c r="C16" s="40">
        <v>0</v>
      </c>
    </row>
    <row r="17" spans="1:3" ht="30">
      <c r="A17" s="40" t="s">
        <v>304</v>
      </c>
      <c r="B17" s="40"/>
      <c r="C17" s="40"/>
    </row>
    <row r="18" spans="1:3" ht="45">
      <c r="A18" s="40" t="s">
        <v>305</v>
      </c>
      <c r="B18" s="40"/>
      <c r="C18" s="40"/>
    </row>
    <row r="19" spans="1:3" ht="30">
      <c r="A19" s="40" t="s">
        <v>306</v>
      </c>
      <c r="B19" s="40"/>
      <c r="C19" s="40"/>
    </row>
    <row r="20" spans="1:3">
      <c r="A20" s="41" t="s">
        <v>307</v>
      </c>
      <c r="B20" s="40"/>
      <c r="C20" s="41">
        <v>0</v>
      </c>
    </row>
    <row r="21" spans="1:3" ht="30">
      <c r="A21" s="40" t="s">
        <v>308</v>
      </c>
      <c r="B21" s="40">
        <v>0</v>
      </c>
      <c r="C21" s="40"/>
    </row>
    <row r="22" spans="1:3" ht="30">
      <c r="A22" s="40" t="s">
        <v>309</v>
      </c>
      <c r="B22" s="40"/>
      <c r="C22" s="40"/>
    </row>
    <row r="23" spans="1:3" ht="30">
      <c r="A23" s="40" t="s">
        <v>310</v>
      </c>
      <c r="B23" s="40"/>
      <c r="C23" s="40"/>
    </row>
    <row r="24" spans="1:3">
      <c r="A24" s="41" t="s">
        <v>307</v>
      </c>
      <c r="B24" s="41">
        <v>0</v>
      </c>
      <c r="C24" s="40"/>
    </row>
  </sheetData>
  <mergeCells count="7">
    <mergeCell ref="A13:A14"/>
    <mergeCell ref="B13:C13"/>
    <mergeCell ref="A1:C1"/>
    <mergeCell ref="A2:C2"/>
    <mergeCell ref="A3:C3"/>
    <mergeCell ref="A4:C4"/>
    <mergeCell ref="A5:C5"/>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8.xml><?xml version="1.0" encoding="utf-8"?>
<worksheet xmlns="http://schemas.openxmlformats.org/spreadsheetml/2006/main" xmlns:r="http://schemas.openxmlformats.org/officeDocument/2006/relationships">
  <dimension ref="A1:E24"/>
  <sheetViews>
    <sheetView tabSelected="1" view="pageBreakPreview" zoomScaleNormal="100" zoomScaleSheetLayoutView="100" workbookViewId="0">
      <selection activeCell="C10" sqref="C10"/>
    </sheetView>
  </sheetViews>
  <sheetFormatPr defaultRowHeight="15"/>
  <cols>
    <col min="1" max="1" width="53.5703125" style="35" customWidth="1"/>
    <col min="2" max="2" width="12.42578125" style="35" customWidth="1"/>
    <col min="3" max="3" width="12.28515625" style="35" customWidth="1"/>
    <col min="4" max="4" width="12.140625" style="35" customWidth="1"/>
    <col min="5" max="5" width="12.5703125" style="35" customWidth="1"/>
    <col min="6" max="16384" width="9.140625" style="35"/>
  </cols>
  <sheetData>
    <row r="1" spans="1:5">
      <c r="C1" s="176" t="s">
        <v>404</v>
      </c>
      <c r="D1" s="176"/>
      <c r="E1" s="176"/>
    </row>
    <row r="2" spans="1:5">
      <c r="C2" s="176" t="s">
        <v>94</v>
      </c>
      <c r="D2" s="176"/>
      <c r="E2" s="176"/>
    </row>
    <row r="3" spans="1:5">
      <c r="A3" s="176" t="s">
        <v>440</v>
      </c>
      <c r="B3" s="244"/>
      <c r="C3" s="244"/>
      <c r="D3" s="244"/>
      <c r="E3" s="244"/>
    </row>
    <row r="4" spans="1:5">
      <c r="A4" s="36"/>
      <c r="B4" s="37"/>
      <c r="C4" s="234" t="s">
        <v>262</v>
      </c>
      <c r="D4" s="234"/>
      <c r="E4" s="234"/>
    </row>
    <row r="5" spans="1:5">
      <c r="C5" s="176" t="s">
        <v>314</v>
      </c>
      <c r="D5" s="176"/>
      <c r="E5" s="176"/>
    </row>
    <row r="7" spans="1:5">
      <c r="A7" s="72" t="s">
        <v>311</v>
      </c>
    </row>
    <row r="8" spans="1:5">
      <c r="A8" s="72" t="s">
        <v>49</v>
      </c>
    </row>
    <row r="9" spans="1:5">
      <c r="A9" s="72" t="s">
        <v>405</v>
      </c>
    </row>
    <row r="13" spans="1:5">
      <c r="A13" s="239" t="s">
        <v>299</v>
      </c>
      <c r="B13" s="243" t="s">
        <v>353</v>
      </c>
      <c r="C13" s="243"/>
      <c r="D13" s="243" t="s">
        <v>403</v>
      </c>
      <c r="E13" s="243"/>
    </row>
    <row r="14" spans="1:5">
      <c r="A14" s="240"/>
      <c r="B14" s="38" t="s">
        <v>312</v>
      </c>
      <c r="C14" s="38" t="s">
        <v>313</v>
      </c>
      <c r="D14" s="38" t="s">
        <v>312</v>
      </c>
      <c r="E14" s="38" t="s">
        <v>313</v>
      </c>
    </row>
    <row r="15" spans="1:5" ht="26.25">
      <c r="A15" s="39" t="s">
        <v>302</v>
      </c>
      <c r="B15" s="38"/>
      <c r="C15" s="38"/>
      <c r="D15" s="38"/>
      <c r="E15" s="38"/>
    </row>
    <row r="16" spans="1:5" ht="30">
      <c r="A16" s="40" t="s">
        <v>303</v>
      </c>
      <c r="B16" s="38"/>
      <c r="C16" s="38">
        <v>0</v>
      </c>
      <c r="D16" s="38"/>
      <c r="E16" s="38">
        <v>0</v>
      </c>
    </row>
    <row r="17" spans="1:5" ht="30">
      <c r="A17" s="40" t="s">
        <v>304</v>
      </c>
      <c r="B17" s="38"/>
      <c r="C17" s="38"/>
      <c r="D17" s="38"/>
      <c r="E17" s="38"/>
    </row>
    <row r="18" spans="1:5" ht="45">
      <c r="A18" s="40" t="s">
        <v>305</v>
      </c>
      <c r="B18" s="38"/>
      <c r="C18" s="38"/>
      <c r="D18" s="38"/>
      <c r="E18" s="38"/>
    </row>
    <row r="19" spans="1:5" ht="30">
      <c r="A19" s="40" t="s">
        <v>306</v>
      </c>
      <c r="B19" s="38"/>
      <c r="C19" s="38"/>
      <c r="D19" s="38"/>
      <c r="E19" s="38"/>
    </row>
    <row r="20" spans="1:5">
      <c r="A20" s="41" t="s">
        <v>307</v>
      </c>
      <c r="B20" s="38"/>
      <c r="C20" s="42">
        <v>0</v>
      </c>
      <c r="D20" s="38"/>
      <c r="E20" s="42">
        <v>0</v>
      </c>
    </row>
    <row r="21" spans="1:5" ht="30">
      <c r="A21" s="40" t="s">
        <v>308</v>
      </c>
      <c r="B21" s="38">
        <v>0</v>
      </c>
      <c r="C21" s="38"/>
      <c r="D21" s="38">
        <v>0</v>
      </c>
      <c r="E21" s="38"/>
    </row>
    <row r="22" spans="1:5" ht="30">
      <c r="A22" s="40" t="s">
        <v>309</v>
      </c>
      <c r="B22" s="38"/>
      <c r="C22" s="38"/>
      <c r="D22" s="38"/>
      <c r="E22" s="38"/>
    </row>
    <row r="23" spans="1:5" ht="30">
      <c r="A23" s="40" t="s">
        <v>310</v>
      </c>
      <c r="B23" s="38"/>
      <c r="C23" s="38"/>
      <c r="D23" s="38"/>
      <c r="E23" s="38"/>
    </row>
    <row r="24" spans="1:5">
      <c r="A24" s="41" t="s">
        <v>307</v>
      </c>
      <c r="B24" s="42">
        <v>0</v>
      </c>
      <c r="C24" s="38"/>
      <c r="D24" s="42">
        <v>0</v>
      </c>
      <c r="E24" s="38"/>
    </row>
  </sheetData>
  <mergeCells count="8">
    <mergeCell ref="A13:A14"/>
    <mergeCell ref="B13:C13"/>
    <mergeCell ref="D13:E13"/>
    <mergeCell ref="C1:E1"/>
    <mergeCell ref="C2:E2"/>
    <mergeCell ref="A3:E3"/>
    <mergeCell ref="C4:E4"/>
    <mergeCell ref="C5:E5"/>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2.xml><?xml version="1.0" encoding="utf-8"?>
<worksheet xmlns="http://schemas.openxmlformats.org/spreadsheetml/2006/main" xmlns:r="http://schemas.openxmlformats.org/officeDocument/2006/relationships">
  <dimension ref="A2:H19"/>
  <sheetViews>
    <sheetView view="pageBreakPreview" zoomScaleNormal="100" zoomScaleSheetLayoutView="100" workbookViewId="0">
      <selection activeCell="C17" sqref="C17"/>
    </sheetView>
  </sheetViews>
  <sheetFormatPr defaultRowHeight="15"/>
  <cols>
    <col min="1" max="1" width="26" style="35" customWidth="1"/>
    <col min="2" max="2" width="35.7109375" style="35" customWidth="1"/>
    <col min="3" max="3" width="13.140625" style="35" customWidth="1"/>
    <col min="4" max="4" width="9" style="35" hidden="1" customWidth="1"/>
    <col min="5" max="8" width="9.140625" style="35" hidden="1" customWidth="1"/>
    <col min="9" max="16384" width="9.140625" style="35"/>
  </cols>
  <sheetData>
    <row r="2" spans="1:8">
      <c r="B2" s="176" t="s">
        <v>351</v>
      </c>
      <c r="C2" s="176"/>
      <c r="D2" s="176"/>
      <c r="E2" s="176"/>
    </row>
    <row r="3" spans="1:8">
      <c r="B3" s="176" t="s">
        <v>116</v>
      </c>
      <c r="C3" s="176"/>
      <c r="D3" s="176"/>
      <c r="E3" s="176"/>
    </row>
    <row r="4" spans="1:8">
      <c r="B4" s="176" t="s">
        <v>434</v>
      </c>
      <c r="C4" s="176"/>
      <c r="D4" s="176"/>
      <c r="E4" s="176"/>
    </row>
    <row r="5" spans="1:8">
      <c r="B5" s="176" t="s">
        <v>314</v>
      </c>
      <c r="C5" s="176"/>
      <c r="D5" s="176"/>
      <c r="E5" s="176"/>
    </row>
    <row r="8" spans="1:8" ht="33" customHeight="1">
      <c r="A8" s="177" t="s">
        <v>435</v>
      </c>
      <c r="B8" s="177"/>
      <c r="C8" s="177"/>
      <c r="D8" s="177"/>
      <c r="E8" s="177"/>
      <c r="F8" s="177"/>
      <c r="G8" s="177"/>
    </row>
    <row r="10" spans="1:8">
      <c r="C10" s="178"/>
      <c r="D10" s="178"/>
      <c r="E10" s="178"/>
      <c r="F10" s="178"/>
      <c r="G10" s="178"/>
      <c r="H10" s="178"/>
    </row>
    <row r="11" spans="1:8">
      <c r="C11" s="35" t="s">
        <v>114</v>
      </c>
    </row>
    <row r="12" spans="1:8">
      <c r="A12" s="173" t="s">
        <v>117</v>
      </c>
      <c r="B12" s="174" t="s">
        <v>54</v>
      </c>
      <c r="C12" s="175" t="s">
        <v>327</v>
      </c>
      <c r="D12" s="69"/>
      <c r="E12" s="69"/>
      <c r="F12" s="69"/>
      <c r="G12" s="69"/>
      <c r="H12" s="70"/>
    </row>
    <row r="13" spans="1:8">
      <c r="A13" s="173"/>
      <c r="B13" s="174"/>
      <c r="C13" s="175"/>
      <c r="D13" s="71"/>
      <c r="E13" s="68"/>
      <c r="F13" s="68"/>
      <c r="G13" s="68"/>
      <c r="H13" s="68"/>
    </row>
    <row r="14" spans="1:8" ht="45">
      <c r="A14" s="38" t="s">
        <v>118</v>
      </c>
      <c r="B14" s="40" t="s">
        <v>119</v>
      </c>
      <c r="C14" s="38">
        <v>0</v>
      </c>
      <c r="D14" s="38"/>
      <c r="E14" s="38"/>
      <c r="F14" s="38"/>
      <c r="G14" s="38"/>
      <c r="H14" s="38"/>
    </row>
    <row r="15" spans="1:8" ht="30">
      <c r="A15" s="38" t="s">
        <v>120</v>
      </c>
      <c r="B15" s="40" t="s">
        <v>121</v>
      </c>
      <c r="C15" s="38">
        <v>0</v>
      </c>
      <c r="D15" s="38"/>
      <c r="E15" s="38"/>
      <c r="F15" s="38"/>
      <c r="G15" s="38"/>
      <c r="H15" s="38"/>
    </row>
    <row r="16" spans="1:8" ht="30">
      <c r="A16" s="38" t="s">
        <v>122</v>
      </c>
      <c r="B16" s="40" t="s">
        <v>123</v>
      </c>
      <c r="C16" s="38">
        <v>-1665.5</v>
      </c>
      <c r="D16" s="38"/>
      <c r="E16" s="38"/>
      <c r="F16" s="38"/>
      <c r="G16" s="38"/>
      <c r="H16" s="38"/>
    </row>
    <row r="17" spans="1:8" ht="45">
      <c r="A17" s="38" t="s">
        <v>124</v>
      </c>
      <c r="B17" s="40" t="s">
        <v>125</v>
      </c>
      <c r="C17" s="38">
        <v>1665.5</v>
      </c>
      <c r="D17" s="38"/>
      <c r="E17" s="38"/>
      <c r="F17" s="38"/>
      <c r="G17" s="38"/>
      <c r="H17" s="38"/>
    </row>
    <row r="18" spans="1:8" ht="45">
      <c r="A18" s="38" t="s">
        <v>126</v>
      </c>
      <c r="B18" s="40" t="s">
        <v>127</v>
      </c>
      <c r="C18" s="38">
        <v>0</v>
      </c>
      <c r="D18" s="38"/>
      <c r="E18" s="38"/>
      <c r="F18" s="38"/>
      <c r="G18" s="38"/>
      <c r="H18" s="38"/>
    </row>
    <row r="19" spans="1:8" ht="45">
      <c r="A19" s="38" t="s">
        <v>128</v>
      </c>
      <c r="B19" s="40" t="s">
        <v>129</v>
      </c>
      <c r="C19" s="38">
        <v>0</v>
      </c>
      <c r="D19" s="38"/>
      <c r="E19" s="38"/>
      <c r="F19" s="38"/>
      <c r="G19" s="38"/>
      <c r="H19" s="38"/>
    </row>
  </sheetData>
  <mergeCells count="9">
    <mergeCell ref="A12:A13"/>
    <mergeCell ref="B12:B13"/>
    <mergeCell ref="C12:C13"/>
    <mergeCell ref="B2:E2"/>
    <mergeCell ref="B3:E3"/>
    <mergeCell ref="B4:E4"/>
    <mergeCell ref="B5:E5"/>
    <mergeCell ref="A8:G8"/>
    <mergeCell ref="C10:H10"/>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3.xml><?xml version="1.0" encoding="utf-8"?>
<worksheet xmlns="http://schemas.openxmlformats.org/spreadsheetml/2006/main" xmlns:r="http://schemas.openxmlformats.org/officeDocument/2006/relationships">
  <dimension ref="A2:K19"/>
  <sheetViews>
    <sheetView view="pageBreakPreview" zoomScaleNormal="100" zoomScaleSheetLayoutView="100" workbookViewId="0">
      <selection activeCell="D17" sqref="D17:H17"/>
    </sheetView>
  </sheetViews>
  <sheetFormatPr defaultRowHeight="15"/>
  <cols>
    <col min="1" max="1" width="26" style="35" customWidth="1"/>
    <col min="2" max="2" width="35.7109375" style="35" customWidth="1"/>
    <col min="3" max="3" width="0.140625" style="35" customWidth="1"/>
    <col min="4" max="4" width="10.85546875" style="35" customWidth="1"/>
    <col min="5" max="7" width="9.140625" style="35" hidden="1" customWidth="1"/>
    <col min="8" max="16384" width="9.140625" style="35"/>
  </cols>
  <sheetData>
    <row r="2" spans="1:11">
      <c r="B2" s="37" t="s">
        <v>352</v>
      </c>
      <c r="C2" s="37"/>
      <c r="D2" s="37"/>
      <c r="E2" s="37"/>
    </row>
    <row r="3" spans="1:11">
      <c r="B3" s="37" t="s">
        <v>116</v>
      </c>
      <c r="C3" s="37"/>
      <c r="D3" s="37"/>
      <c r="E3" s="37"/>
    </row>
    <row r="4" spans="1:11">
      <c r="B4" s="37" t="s">
        <v>436</v>
      </c>
      <c r="C4" s="37"/>
      <c r="D4" s="37"/>
      <c r="E4" s="37"/>
    </row>
    <row r="5" spans="1:11">
      <c r="B5" s="176" t="s">
        <v>315</v>
      </c>
      <c r="C5" s="176"/>
      <c r="D5" s="176"/>
      <c r="E5" s="176"/>
      <c r="F5" s="176"/>
      <c r="G5" s="176"/>
      <c r="H5" s="176"/>
      <c r="I5" s="37"/>
      <c r="J5" s="37"/>
      <c r="K5" s="37"/>
    </row>
    <row r="8" spans="1:11" ht="35.25" customHeight="1">
      <c r="A8" s="177" t="s">
        <v>437</v>
      </c>
      <c r="B8" s="177"/>
      <c r="C8" s="177"/>
      <c r="D8" s="177"/>
      <c r="E8" s="177"/>
      <c r="F8" s="177"/>
      <c r="G8" s="177"/>
    </row>
    <row r="12" spans="1:11">
      <c r="A12" s="173" t="s">
        <v>117</v>
      </c>
      <c r="B12" s="174" t="s">
        <v>54</v>
      </c>
      <c r="C12" s="179" t="s">
        <v>130</v>
      </c>
      <c r="D12" s="180"/>
      <c r="E12" s="180"/>
      <c r="F12" s="180"/>
      <c r="G12" s="180"/>
      <c r="H12" s="181"/>
    </row>
    <row r="13" spans="1:11">
      <c r="A13" s="173"/>
      <c r="B13" s="174"/>
      <c r="C13" s="68"/>
      <c r="D13" s="68" t="s">
        <v>353</v>
      </c>
      <c r="E13" s="68"/>
      <c r="F13" s="68"/>
      <c r="G13" s="68"/>
      <c r="H13" s="68" t="s">
        <v>354</v>
      </c>
    </row>
    <row r="14" spans="1:11" ht="45">
      <c r="A14" s="38" t="s">
        <v>118</v>
      </c>
      <c r="B14" s="40" t="s">
        <v>119</v>
      </c>
      <c r="C14" s="38"/>
      <c r="D14" s="38">
        <v>0</v>
      </c>
      <c r="E14" s="38"/>
      <c r="F14" s="38"/>
      <c r="G14" s="38"/>
      <c r="H14" s="38">
        <v>0</v>
      </c>
    </row>
    <row r="15" spans="1:11" ht="30">
      <c r="A15" s="38" t="s">
        <v>120</v>
      </c>
      <c r="B15" s="40" t="s">
        <v>121</v>
      </c>
      <c r="C15" s="38"/>
      <c r="D15" s="38">
        <v>0</v>
      </c>
      <c r="E15" s="38"/>
      <c r="F15" s="38"/>
      <c r="G15" s="38"/>
      <c r="H15" s="38">
        <v>0</v>
      </c>
    </row>
    <row r="16" spans="1:11" ht="30">
      <c r="A16" s="38" t="s">
        <v>122</v>
      </c>
      <c r="B16" s="40" t="s">
        <v>123</v>
      </c>
      <c r="C16" s="38"/>
      <c r="D16" s="38">
        <v>-1666.7</v>
      </c>
      <c r="E16" s="38">
        <v>-2658.5</v>
      </c>
      <c r="F16" s="38">
        <v>-2658.5</v>
      </c>
      <c r="G16" s="38">
        <v>-2658.5</v>
      </c>
      <c r="H16" s="38">
        <v>-1668</v>
      </c>
    </row>
    <row r="17" spans="1:8" ht="45">
      <c r="A17" s="38" t="s">
        <v>124</v>
      </c>
      <c r="B17" s="40" t="s">
        <v>125</v>
      </c>
      <c r="C17" s="38"/>
      <c r="D17" s="144">
        <v>1666.7</v>
      </c>
      <c r="E17" s="144">
        <v>2658.5</v>
      </c>
      <c r="F17" s="144">
        <v>2658.5</v>
      </c>
      <c r="G17" s="144">
        <v>2658.5</v>
      </c>
      <c r="H17" s="144">
        <v>1668</v>
      </c>
    </row>
    <row r="18" spans="1:8" ht="45">
      <c r="A18" s="38" t="s">
        <v>126</v>
      </c>
      <c r="B18" s="40" t="s">
        <v>127</v>
      </c>
      <c r="C18" s="38"/>
      <c r="D18" s="38">
        <v>0</v>
      </c>
      <c r="E18" s="38"/>
      <c r="F18" s="38"/>
      <c r="G18" s="38"/>
      <c r="H18" s="38">
        <v>0</v>
      </c>
    </row>
    <row r="19" spans="1:8" ht="45">
      <c r="A19" s="38" t="s">
        <v>128</v>
      </c>
      <c r="B19" s="40" t="s">
        <v>129</v>
      </c>
      <c r="C19" s="38"/>
      <c r="D19" s="38">
        <v>0</v>
      </c>
      <c r="E19" s="38"/>
      <c r="F19" s="38"/>
      <c r="G19" s="38"/>
      <c r="H19" s="38">
        <v>0</v>
      </c>
    </row>
  </sheetData>
  <mergeCells count="5">
    <mergeCell ref="B5:H5"/>
    <mergeCell ref="A8:G8"/>
    <mergeCell ref="A12:A13"/>
    <mergeCell ref="B12:B13"/>
    <mergeCell ref="C12:H12"/>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4.xml><?xml version="1.0" encoding="utf-8"?>
<worksheet xmlns="http://schemas.openxmlformats.org/spreadsheetml/2006/main" xmlns:r="http://schemas.openxmlformats.org/officeDocument/2006/relationships">
  <dimension ref="A1:K29"/>
  <sheetViews>
    <sheetView view="pageBreakPreview" zoomScaleNormal="100" zoomScaleSheetLayoutView="100" workbookViewId="0">
      <selection activeCell="N7" sqref="N7"/>
    </sheetView>
  </sheetViews>
  <sheetFormatPr defaultRowHeight="15"/>
  <cols>
    <col min="1" max="1" width="22.7109375" style="46" customWidth="1"/>
    <col min="2" max="2" width="66.28515625" style="67" customWidth="1"/>
    <col min="3" max="3" width="13.5703125" style="35" customWidth="1"/>
    <col min="4" max="8" width="9.140625" style="46" hidden="1" customWidth="1"/>
    <col min="9" max="11" width="9.140625" style="35" hidden="1" customWidth="1"/>
    <col min="12" max="16384" width="9.140625" style="35"/>
  </cols>
  <sheetData>
    <row r="1" spans="1:11">
      <c r="A1" s="58"/>
      <c r="B1" s="183" t="s">
        <v>355</v>
      </c>
      <c r="C1" s="183"/>
    </row>
    <row r="2" spans="1:11" s="60" customFormat="1">
      <c r="A2" s="59"/>
      <c r="B2" s="184" t="s">
        <v>94</v>
      </c>
      <c r="C2" s="184"/>
    </row>
    <row r="3" spans="1:11" s="60" customFormat="1">
      <c r="A3" s="59"/>
      <c r="B3" s="185" t="s">
        <v>438</v>
      </c>
      <c r="C3" s="185"/>
    </row>
    <row r="4" spans="1:11">
      <c r="A4" s="58"/>
      <c r="B4" s="176" t="s">
        <v>316</v>
      </c>
      <c r="C4" s="176"/>
      <c r="D4" s="176"/>
      <c r="E4" s="176"/>
    </row>
    <row r="5" spans="1:11" ht="6.75" customHeight="1">
      <c r="A5" s="58"/>
      <c r="B5" s="61"/>
      <c r="C5" s="45"/>
    </row>
    <row r="6" spans="1:11" ht="36" customHeight="1">
      <c r="A6" s="182" t="s">
        <v>439</v>
      </c>
      <c r="B6" s="182"/>
      <c r="C6" s="182"/>
    </row>
    <row r="7" spans="1:11" s="8" customFormat="1" ht="30.75" customHeight="1">
      <c r="A7" s="9" t="s">
        <v>132</v>
      </c>
      <c r="B7" s="10" t="s">
        <v>133</v>
      </c>
      <c r="C7" s="94" t="s">
        <v>134</v>
      </c>
      <c r="D7" s="5"/>
      <c r="E7" s="5"/>
      <c r="F7" s="5"/>
      <c r="G7" s="5"/>
      <c r="H7" s="5"/>
      <c r="I7" s="7"/>
      <c r="J7" s="7"/>
      <c r="K7" s="7"/>
    </row>
    <row r="8" spans="1:11" s="15" customFormat="1" ht="44.25" customHeight="1">
      <c r="A8" s="11" t="s">
        <v>136</v>
      </c>
      <c r="B8" s="12" t="s">
        <v>137</v>
      </c>
      <c r="C8" s="13"/>
      <c r="D8" s="14" t="s">
        <v>63</v>
      </c>
      <c r="E8" s="14" t="s">
        <v>138</v>
      </c>
      <c r="F8" s="14" t="s">
        <v>64</v>
      </c>
      <c r="G8" s="14" t="s">
        <v>65</v>
      </c>
      <c r="H8" s="14" t="s">
        <v>66</v>
      </c>
      <c r="I8" s="15" t="s">
        <v>137</v>
      </c>
    </row>
    <row r="9" spans="1:11" ht="28.5" customHeight="1">
      <c r="A9" s="62" t="s">
        <v>139</v>
      </c>
      <c r="B9" s="63" t="s">
        <v>140</v>
      </c>
      <c r="C9" s="64">
        <v>100</v>
      </c>
      <c r="D9" s="46" t="s">
        <v>63</v>
      </c>
      <c r="E9" s="46" t="s">
        <v>141</v>
      </c>
      <c r="F9" s="46" t="s">
        <v>79</v>
      </c>
      <c r="G9" s="46" t="s">
        <v>65</v>
      </c>
      <c r="H9" s="46" t="s">
        <v>72</v>
      </c>
      <c r="I9" s="35" t="s">
        <v>140</v>
      </c>
    </row>
    <row r="10" spans="1:11" s="15" customFormat="1" ht="47.25" customHeight="1">
      <c r="A10" s="11" t="s">
        <v>142</v>
      </c>
      <c r="B10" s="12" t="s">
        <v>81</v>
      </c>
      <c r="C10" s="13"/>
      <c r="D10" s="14" t="s">
        <v>63</v>
      </c>
      <c r="E10" s="14" t="s">
        <v>80</v>
      </c>
      <c r="F10" s="14" t="s">
        <v>64</v>
      </c>
      <c r="G10" s="14" t="s">
        <v>65</v>
      </c>
      <c r="H10" s="14" t="s">
        <v>66</v>
      </c>
      <c r="I10" s="15" t="s">
        <v>81</v>
      </c>
    </row>
    <row r="11" spans="1:11" ht="27.75" customHeight="1">
      <c r="A11" s="62" t="s">
        <v>143</v>
      </c>
      <c r="B11" s="63" t="s">
        <v>144</v>
      </c>
      <c r="C11" s="64">
        <v>100</v>
      </c>
      <c r="D11" s="46" t="s">
        <v>63</v>
      </c>
      <c r="E11" s="46" t="s">
        <v>145</v>
      </c>
      <c r="F11" s="46" t="s">
        <v>79</v>
      </c>
      <c r="G11" s="46" t="s">
        <v>65</v>
      </c>
      <c r="H11" s="46" t="s">
        <v>82</v>
      </c>
      <c r="I11" s="35" t="s">
        <v>146</v>
      </c>
    </row>
    <row r="12" spans="1:11" ht="77.25" customHeight="1">
      <c r="A12" s="62" t="s">
        <v>147</v>
      </c>
      <c r="B12" s="63" t="s">
        <v>148</v>
      </c>
      <c r="C12" s="64">
        <v>100</v>
      </c>
      <c r="D12" s="46" t="s">
        <v>63</v>
      </c>
      <c r="E12" s="46" t="s">
        <v>149</v>
      </c>
      <c r="F12" s="46" t="s">
        <v>79</v>
      </c>
      <c r="G12" s="46" t="s">
        <v>65</v>
      </c>
      <c r="H12" s="46" t="s">
        <v>82</v>
      </c>
      <c r="I12" s="35" t="s">
        <v>148</v>
      </c>
    </row>
    <row r="13" spans="1:11" ht="60">
      <c r="A13" s="62" t="s">
        <v>151</v>
      </c>
      <c r="B13" s="63" t="s">
        <v>152</v>
      </c>
      <c r="C13" s="64">
        <v>100</v>
      </c>
      <c r="D13" s="46" t="s">
        <v>63</v>
      </c>
      <c r="E13" s="46" t="s">
        <v>153</v>
      </c>
      <c r="F13" s="46" t="s">
        <v>79</v>
      </c>
      <c r="G13" s="46" t="s">
        <v>65</v>
      </c>
      <c r="H13" s="46" t="s">
        <v>82</v>
      </c>
      <c r="I13" s="35" t="s">
        <v>152</v>
      </c>
    </row>
    <row r="14" spans="1:11" s="15" customFormat="1" ht="29.25" customHeight="1">
      <c r="A14" s="11" t="s">
        <v>154</v>
      </c>
      <c r="B14" s="12" t="s">
        <v>155</v>
      </c>
      <c r="C14" s="13"/>
      <c r="D14" s="14" t="s">
        <v>63</v>
      </c>
      <c r="E14" s="14" t="s">
        <v>156</v>
      </c>
      <c r="F14" s="14" t="s">
        <v>64</v>
      </c>
      <c r="G14" s="14" t="s">
        <v>65</v>
      </c>
      <c r="H14" s="14" t="s">
        <v>66</v>
      </c>
      <c r="I14" s="15" t="s">
        <v>155</v>
      </c>
    </row>
    <row r="15" spans="1:11" ht="23.25" customHeight="1">
      <c r="A15" s="62" t="s">
        <v>157</v>
      </c>
      <c r="B15" s="63" t="s">
        <v>356</v>
      </c>
      <c r="C15" s="64">
        <v>100</v>
      </c>
      <c r="D15" s="46" t="s">
        <v>63</v>
      </c>
      <c r="E15" s="46" t="s">
        <v>158</v>
      </c>
      <c r="F15" s="46" t="s">
        <v>79</v>
      </c>
      <c r="G15" s="46" t="s">
        <v>65</v>
      </c>
      <c r="H15" s="46" t="s">
        <v>159</v>
      </c>
      <c r="I15" s="35" t="s">
        <v>160</v>
      </c>
    </row>
    <row r="16" spans="1:11" ht="24.75" customHeight="1">
      <c r="A16" s="62" t="s">
        <v>161</v>
      </c>
      <c r="B16" s="63" t="s">
        <v>162</v>
      </c>
      <c r="C16" s="64">
        <v>100</v>
      </c>
    </row>
    <row r="17" spans="1:9" s="15" customFormat="1" ht="28.5">
      <c r="A17" s="11" t="s">
        <v>163</v>
      </c>
      <c r="B17" s="12" t="s">
        <v>164</v>
      </c>
      <c r="C17" s="13"/>
      <c r="D17" s="14" t="s">
        <v>63</v>
      </c>
      <c r="E17" s="14" t="s">
        <v>165</v>
      </c>
      <c r="F17" s="14" t="s">
        <v>64</v>
      </c>
      <c r="G17" s="14" t="s">
        <v>65</v>
      </c>
      <c r="H17" s="14" t="s">
        <v>66</v>
      </c>
      <c r="I17" s="15" t="s">
        <v>164</v>
      </c>
    </row>
    <row r="18" spans="1:9">
      <c r="A18" s="62" t="s">
        <v>360</v>
      </c>
      <c r="B18" s="63" t="s">
        <v>357</v>
      </c>
      <c r="C18" s="64">
        <v>100</v>
      </c>
      <c r="D18" s="46" t="s">
        <v>63</v>
      </c>
      <c r="E18" s="46" t="s">
        <v>168</v>
      </c>
      <c r="F18" s="46" t="s">
        <v>79</v>
      </c>
      <c r="G18" s="46" t="s">
        <v>65</v>
      </c>
      <c r="H18" s="46" t="s">
        <v>169</v>
      </c>
      <c r="I18" s="35" t="s">
        <v>167</v>
      </c>
    </row>
    <row r="19" spans="1:9" s="15" customFormat="1" ht="14.25">
      <c r="A19" s="11" t="s">
        <v>172</v>
      </c>
      <c r="B19" s="12" t="s">
        <v>173</v>
      </c>
      <c r="C19" s="13"/>
      <c r="D19" s="14" t="s">
        <v>63</v>
      </c>
      <c r="E19" s="14" t="s">
        <v>174</v>
      </c>
      <c r="F19" s="14" t="s">
        <v>64</v>
      </c>
      <c r="G19" s="14" t="s">
        <v>65</v>
      </c>
      <c r="H19" s="14" t="s">
        <v>66</v>
      </c>
      <c r="I19" s="15" t="s">
        <v>173</v>
      </c>
    </row>
    <row r="20" spans="1:9">
      <c r="A20" s="62" t="s">
        <v>175</v>
      </c>
      <c r="B20" s="63" t="s">
        <v>358</v>
      </c>
      <c r="C20" s="64">
        <v>100</v>
      </c>
      <c r="D20" s="46" t="s">
        <v>63</v>
      </c>
      <c r="E20" s="46" t="s">
        <v>177</v>
      </c>
      <c r="F20" s="46" t="s">
        <v>79</v>
      </c>
      <c r="G20" s="46" t="s">
        <v>65</v>
      </c>
      <c r="H20" s="46" t="s">
        <v>178</v>
      </c>
      <c r="I20" s="35" t="s">
        <v>176</v>
      </c>
    </row>
    <row r="21" spans="1:9" ht="24" customHeight="1">
      <c r="A21" s="11" t="s">
        <v>179</v>
      </c>
      <c r="B21" s="12" t="s">
        <v>361</v>
      </c>
      <c r="C21" s="13"/>
      <c r="D21" s="46" t="s">
        <v>63</v>
      </c>
      <c r="E21" s="46" t="s">
        <v>180</v>
      </c>
      <c r="F21" s="46" t="s">
        <v>79</v>
      </c>
      <c r="G21" s="46" t="s">
        <v>65</v>
      </c>
      <c r="H21" s="46" t="s">
        <v>178</v>
      </c>
      <c r="I21" s="35" t="s">
        <v>181</v>
      </c>
    </row>
    <row r="22" spans="1:9" ht="31.5" customHeight="1">
      <c r="A22" s="62" t="s">
        <v>182</v>
      </c>
      <c r="B22" s="63" t="s">
        <v>183</v>
      </c>
      <c r="C22" s="64">
        <v>100</v>
      </c>
      <c r="D22" s="46" t="s">
        <v>63</v>
      </c>
      <c r="E22" s="46" t="s">
        <v>184</v>
      </c>
      <c r="F22" s="46" t="s">
        <v>79</v>
      </c>
      <c r="G22" s="46" t="s">
        <v>65</v>
      </c>
      <c r="H22" s="46" t="s">
        <v>178</v>
      </c>
      <c r="I22" s="35" t="s">
        <v>185</v>
      </c>
    </row>
    <row r="23" spans="1:9" ht="57.75" customHeight="1">
      <c r="A23" s="62" t="s">
        <v>186</v>
      </c>
      <c r="B23" s="63" t="s">
        <v>187</v>
      </c>
      <c r="C23" s="64">
        <v>100</v>
      </c>
    </row>
    <row r="24" spans="1:9" ht="41.25" customHeight="1">
      <c r="A24" s="62" t="s">
        <v>188</v>
      </c>
      <c r="B24" s="63" t="s">
        <v>189</v>
      </c>
      <c r="C24" s="64">
        <v>100</v>
      </c>
    </row>
    <row r="25" spans="1:9" s="15" customFormat="1" ht="13.5" customHeight="1">
      <c r="A25" s="11" t="s">
        <v>190</v>
      </c>
      <c r="B25" s="12" t="s">
        <v>191</v>
      </c>
      <c r="C25" s="13"/>
      <c r="D25" s="14" t="s">
        <v>63</v>
      </c>
      <c r="E25" s="14" t="s">
        <v>192</v>
      </c>
      <c r="F25" s="14" t="s">
        <v>64</v>
      </c>
      <c r="G25" s="14" t="s">
        <v>65</v>
      </c>
      <c r="H25" s="14" t="s">
        <v>66</v>
      </c>
      <c r="I25" s="15" t="s">
        <v>191</v>
      </c>
    </row>
    <row r="26" spans="1:9" ht="60">
      <c r="A26" s="62" t="s">
        <v>359</v>
      </c>
      <c r="B26" s="63" t="s">
        <v>193</v>
      </c>
      <c r="C26" s="64">
        <v>100</v>
      </c>
      <c r="D26" s="46" t="s">
        <v>63</v>
      </c>
      <c r="E26" s="46" t="s">
        <v>194</v>
      </c>
      <c r="F26" s="46" t="s">
        <v>79</v>
      </c>
      <c r="G26" s="46" t="s">
        <v>65</v>
      </c>
      <c r="H26" s="46" t="s">
        <v>195</v>
      </c>
      <c r="I26" s="35" t="s">
        <v>193</v>
      </c>
    </row>
    <row r="27" spans="1:9" ht="27.75" customHeight="1">
      <c r="A27" s="62" t="s">
        <v>199</v>
      </c>
      <c r="B27" s="63" t="s">
        <v>362</v>
      </c>
      <c r="C27" s="64">
        <v>100</v>
      </c>
      <c r="D27" s="46" t="s">
        <v>63</v>
      </c>
      <c r="E27" s="46" t="s">
        <v>197</v>
      </c>
      <c r="F27" s="46" t="s">
        <v>79</v>
      </c>
      <c r="G27" s="46" t="s">
        <v>65</v>
      </c>
      <c r="H27" s="46" t="s">
        <v>195</v>
      </c>
      <c r="I27" s="35" t="s">
        <v>198</v>
      </c>
    </row>
    <row r="28" spans="1:9" ht="57.75" hidden="1">
      <c r="A28" s="16" t="s">
        <v>200</v>
      </c>
      <c r="B28" s="17" t="s">
        <v>201</v>
      </c>
      <c r="C28" s="18"/>
    </row>
    <row r="29" spans="1:9" ht="45" hidden="1">
      <c r="A29" s="65" t="s">
        <v>202</v>
      </c>
      <c r="B29" s="66" t="s">
        <v>203</v>
      </c>
      <c r="C29" s="38">
        <v>100</v>
      </c>
    </row>
  </sheetData>
  <mergeCells count="5">
    <mergeCell ref="A6:C6"/>
    <mergeCell ref="B1:C1"/>
    <mergeCell ref="B2:C2"/>
    <mergeCell ref="B3:C3"/>
    <mergeCell ref="B4:E4"/>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5.xml><?xml version="1.0" encoding="utf-8"?>
<worksheet xmlns="http://schemas.openxmlformats.org/spreadsheetml/2006/main" xmlns:r="http://schemas.openxmlformats.org/officeDocument/2006/relationships">
  <dimension ref="A1:E54"/>
  <sheetViews>
    <sheetView view="pageBreakPreview" zoomScaleNormal="100" zoomScaleSheetLayoutView="100" workbookViewId="0">
      <selection activeCell="G10" sqref="G10"/>
    </sheetView>
  </sheetViews>
  <sheetFormatPr defaultRowHeight="15"/>
  <cols>
    <col min="1" max="1" width="15.140625" style="35" customWidth="1"/>
    <col min="2" max="2" width="24.42578125" style="35" customWidth="1"/>
    <col min="3" max="3" width="20.85546875" style="35" hidden="1" customWidth="1"/>
    <col min="4" max="4" width="9.140625" style="35"/>
    <col min="5" max="5" width="44.7109375" style="35" customWidth="1"/>
    <col min="6" max="16384" width="9.140625" style="35"/>
  </cols>
  <sheetData>
    <row r="1" spans="1:5">
      <c r="D1" s="183" t="s">
        <v>363</v>
      </c>
      <c r="E1" s="183"/>
    </row>
    <row r="2" spans="1:5">
      <c r="D2" s="184" t="s">
        <v>94</v>
      </c>
      <c r="E2" s="184"/>
    </row>
    <row r="3" spans="1:5">
      <c r="D3" s="57"/>
      <c r="E3" s="57" t="s">
        <v>440</v>
      </c>
    </row>
    <row r="4" spans="1:5">
      <c r="D4" s="184" t="s">
        <v>204</v>
      </c>
      <c r="E4" s="184"/>
    </row>
    <row r="5" spans="1:5">
      <c r="E5" s="6" t="s">
        <v>315</v>
      </c>
    </row>
    <row r="7" spans="1:5" ht="11.25" customHeight="1"/>
    <row r="8" spans="1:5" hidden="1">
      <c r="A8" s="186"/>
      <c r="B8" s="186"/>
      <c r="C8" s="186"/>
      <c r="D8" s="186"/>
      <c r="E8" s="186"/>
    </row>
    <row r="9" spans="1:5" ht="35.25" customHeight="1">
      <c r="A9" s="187" t="s">
        <v>441</v>
      </c>
      <c r="B9" s="187"/>
      <c r="C9" s="187"/>
      <c r="D9" s="187"/>
      <c r="E9" s="187"/>
    </row>
    <row r="10" spans="1:5" ht="15.75" thickBot="1">
      <c r="A10" s="19"/>
      <c r="B10" s="186"/>
      <c r="C10" s="186"/>
      <c r="D10" s="186"/>
      <c r="E10" s="186"/>
    </row>
    <row r="11" spans="1:5" ht="25.5" customHeight="1" thickBot="1">
      <c r="A11" s="20" t="s">
        <v>205</v>
      </c>
      <c r="B11" s="188" t="s">
        <v>117</v>
      </c>
      <c r="C11" s="189"/>
      <c r="D11" s="188" t="s">
        <v>1</v>
      </c>
      <c r="E11" s="189"/>
    </row>
    <row r="12" spans="1:5" ht="15.75" hidden="1" thickBot="1">
      <c r="A12" s="21"/>
      <c r="B12" s="188"/>
      <c r="C12" s="189"/>
      <c r="D12" s="188"/>
      <c r="E12" s="189"/>
    </row>
    <row r="13" spans="1:5" ht="15.75" thickBot="1">
      <c r="A13" s="21">
        <v>441</v>
      </c>
      <c r="B13" s="190"/>
      <c r="C13" s="191"/>
      <c r="D13" s="188" t="s">
        <v>0</v>
      </c>
      <c r="E13" s="189"/>
    </row>
    <row r="14" spans="1:5" ht="24" customHeight="1" thickBot="1">
      <c r="A14" s="22">
        <v>441</v>
      </c>
      <c r="B14" s="190" t="s">
        <v>206</v>
      </c>
      <c r="C14" s="191"/>
      <c r="D14" s="192" t="s">
        <v>144</v>
      </c>
      <c r="E14" s="193"/>
    </row>
    <row r="15" spans="1:5" ht="60.75" customHeight="1" thickBot="1">
      <c r="A15" s="22">
        <v>441</v>
      </c>
      <c r="B15" s="190" t="s">
        <v>147</v>
      </c>
      <c r="C15" s="191"/>
      <c r="D15" s="192" t="s">
        <v>207</v>
      </c>
      <c r="E15" s="193"/>
    </row>
    <row r="16" spans="1:5" ht="60.75" customHeight="1" thickBot="1">
      <c r="A16" s="90">
        <v>441</v>
      </c>
      <c r="B16" s="88" t="s">
        <v>150</v>
      </c>
      <c r="C16" s="89"/>
      <c r="D16" s="194" t="s">
        <v>336</v>
      </c>
      <c r="E16" s="195"/>
    </row>
    <row r="17" spans="1:5" ht="60.75" customHeight="1" thickBot="1">
      <c r="A17" s="22">
        <v>441</v>
      </c>
      <c r="B17" s="190" t="s">
        <v>151</v>
      </c>
      <c r="C17" s="191"/>
      <c r="D17" s="192" t="s">
        <v>208</v>
      </c>
      <c r="E17" s="193"/>
    </row>
    <row r="18" spans="1:5" ht="25.5" customHeight="1" thickBot="1">
      <c r="A18" s="22">
        <v>441</v>
      </c>
      <c r="B18" s="190" t="s">
        <v>157</v>
      </c>
      <c r="C18" s="191"/>
      <c r="D18" s="196" t="s">
        <v>209</v>
      </c>
      <c r="E18" s="197"/>
    </row>
    <row r="19" spans="1:5" ht="36.75" customHeight="1" thickBot="1">
      <c r="A19" s="22">
        <v>441</v>
      </c>
      <c r="B19" s="190" t="s">
        <v>210</v>
      </c>
      <c r="C19" s="191"/>
      <c r="D19" s="194" t="s">
        <v>211</v>
      </c>
      <c r="E19" s="195"/>
    </row>
    <row r="20" spans="1:5" ht="13.5" customHeight="1" thickBot="1">
      <c r="A20" s="22">
        <v>441</v>
      </c>
      <c r="B20" s="190" t="s">
        <v>161</v>
      </c>
      <c r="C20" s="191"/>
      <c r="D20" s="198" t="s">
        <v>212</v>
      </c>
      <c r="E20" s="199"/>
    </row>
    <row r="21" spans="1:5" ht="25.5" customHeight="1" thickBot="1">
      <c r="A21" s="22">
        <v>441</v>
      </c>
      <c r="B21" s="190" t="s">
        <v>166</v>
      </c>
      <c r="C21" s="191"/>
      <c r="D21" s="192" t="s">
        <v>167</v>
      </c>
      <c r="E21" s="193"/>
    </row>
    <row r="22" spans="1:5" ht="63" customHeight="1" thickBot="1">
      <c r="A22" s="22">
        <v>441</v>
      </c>
      <c r="B22" s="190" t="s">
        <v>213</v>
      </c>
      <c r="C22" s="191"/>
      <c r="D22" s="200" t="s">
        <v>214</v>
      </c>
      <c r="E22" s="201"/>
    </row>
    <row r="23" spans="1:5" ht="61.5" customHeight="1" thickBot="1">
      <c r="A23" s="22">
        <v>441</v>
      </c>
      <c r="B23" s="190" t="s">
        <v>215</v>
      </c>
      <c r="C23" s="191"/>
      <c r="D23" s="200" t="s">
        <v>216</v>
      </c>
      <c r="E23" s="201"/>
    </row>
    <row r="24" spans="1:5" ht="61.5" customHeight="1" thickBot="1">
      <c r="A24" s="22">
        <v>441</v>
      </c>
      <c r="B24" s="190" t="s">
        <v>217</v>
      </c>
      <c r="C24" s="191"/>
      <c r="D24" s="200" t="s">
        <v>218</v>
      </c>
      <c r="E24" s="201"/>
    </row>
    <row r="25" spans="1:5" ht="61.5" customHeight="1" thickBot="1">
      <c r="A25" s="22">
        <v>441</v>
      </c>
      <c r="B25" s="190" t="s">
        <v>219</v>
      </c>
      <c r="C25" s="191"/>
      <c r="D25" s="200" t="s">
        <v>220</v>
      </c>
      <c r="E25" s="201"/>
    </row>
    <row r="26" spans="1:5" ht="25.5" customHeight="1" thickBot="1">
      <c r="A26" s="22">
        <v>441</v>
      </c>
      <c r="B26" s="190" t="s">
        <v>170</v>
      </c>
      <c r="C26" s="191"/>
      <c r="D26" s="192" t="s">
        <v>171</v>
      </c>
      <c r="E26" s="193"/>
    </row>
    <row r="27" spans="1:5" ht="36.75" customHeight="1" thickBot="1">
      <c r="A27" s="22">
        <v>441</v>
      </c>
      <c r="B27" s="190" t="s">
        <v>221</v>
      </c>
      <c r="C27" s="191"/>
      <c r="D27" s="200" t="s">
        <v>222</v>
      </c>
      <c r="E27" s="201"/>
    </row>
    <row r="28" spans="1:5" ht="28.5" customHeight="1" thickBot="1">
      <c r="A28" s="22">
        <v>441</v>
      </c>
      <c r="B28" s="203" t="s">
        <v>182</v>
      </c>
      <c r="C28" s="204"/>
      <c r="D28" s="202" t="s">
        <v>223</v>
      </c>
      <c r="E28" s="202"/>
    </row>
    <row r="29" spans="1:5" ht="50.25" customHeight="1" thickBot="1">
      <c r="A29" s="22">
        <v>441</v>
      </c>
      <c r="B29" s="23" t="s">
        <v>186</v>
      </c>
      <c r="C29" s="209" t="s">
        <v>187</v>
      </c>
      <c r="D29" s="210"/>
      <c r="E29" s="211"/>
    </row>
    <row r="30" spans="1:5" ht="39.75" customHeight="1" thickBot="1">
      <c r="A30" s="22">
        <v>441</v>
      </c>
      <c r="B30" s="23" t="s">
        <v>188</v>
      </c>
      <c r="C30" s="205" t="s">
        <v>224</v>
      </c>
      <c r="D30" s="205"/>
      <c r="E30" s="205"/>
    </row>
    <row r="31" spans="1:5" ht="26.25" customHeight="1" thickBot="1">
      <c r="A31" s="22">
        <v>441</v>
      </c>
      <c r="B31" s="23" t="s">
        <v>196</v>
      </c>
      <c r="C31" s="205" t="s">
        <v>225</v>
      </c>
      <c r="D31" s="205"/>
      <c r="E31" s="205"/>
    </row>
    <row r="32" spans="1:5" ht="18" customHeight="1" thickBot="1">
      <c r="A32" s="22">
        <v>441</v>
      </c>
      <c r="B32" s="23" t="s">
        <v>199</v>
      </c>
      <c r="C32" s="205" t="s">
        <v>226</v>
      </c>
      <c r="D32" s="205"/>
      <c r="E32" s="205"/>
    </row>
    <row r="33" spans="1:5" ht="27.75" customHeight="1" thickBot="1">
      <c r="A33" s="22">
        <v>441</v>
      </c>
      <c r="B33" s="23" t="s">
        <v>227</v>
      </c>
      <c r="C33" s="205" t="s">
        <v>228</v>
      </c>
      <c r="D33" s="205"/>
      <c r="E33" s="205"/>
    </row>
    <row r="34" spans="1:5" ht="27" customHeight="1" thickBot="1">
      <c r="A34" s="22">
        <v>441</v>
      </c>
      <c r="B34" s="23" t="s">
        <v>229</v>
      </c>
      <c r="C34" s="208" t="s">
        <v>230</v>
      </c>
      <c r="D34" s="208"/>
      <c r="E34" s="208"/>
    </row>
    <row r="35" spans="1:5" ht="15.75" thickBot="1">
      <c r="A35" s="22">
        <v>441</v>
      </c>
      <c r="B35" s="23" t="s">
        <v>231</v>
      </c>
      <c r="C35" s="205" t="s">
        <v>232</v>
      </c>
      <c r="D35" s="205"/>
      <c r="E35" s="205"/>
    </row>
    <row r="36" spans="1:5" ht="25.5" customHeight="1" thickBot="1">
      <c r="A36" s="22">
        <v>441</v>
      </c>
      <c r="B36" s="23" t="s">
        <v>233</v>
      </c>
      <c r="C36" s="205" t="s">
        <v>89</v>
      </c>
      <c r="D36" s="205"/>
      <c r="E36" s="205"/>
    </row>
    <row r="37" spans="1:5" ht="27" customHeight="1" thickBot="1">
      <c r="A37" s="22">
        <v>441</v>
      </c>
      <c r="B37" s="23" t="s">
        <v>234</v>
      </c>
      <c r="C37" s="205" t="s">
        <v>235</v>
      </c>
      <c r="D37" s="205"/>
      <c r="E37" s="205"/>
    </row>
    <row r="38" spans="1:5" ht="14.25" customHeight="1" thickBot="1">
      <c r="A38" s="22">
        <v>441</v>
      </c>
      <c r="B38" s="23" t="s">
        <v>236</v>
      </c>
      <c r="C38" s="205" t="s">
        <v>237</v>
      </c>
      <c r="D38" s="205"/>
      <c r="E38" s="205"/>
    </row>
    <row r="39" spans="1:5" ht="38.25" customHeight="1" thickBot="1">
      <c r="A39" s="22">
        <v>441</v>
      </c>
      <c r="B39" s="23" t="s">
        <v>238</v>
      </c>
      <c r="C39" s="205" t="s">
        <v>239</v>
      </c>
      <c r="D39" s="205"/>
      <c r="E39" s="205"/>
    </row>
    <row r="40" spans="1:5" ht="14.25" customHeight="1" thickBot="1">
      <c r="A40" s="22">
        <v>441</v>
      </c>
      <c r="B40" s="23" t="s">
        <v>240</v>
      </c>
      <c r="C40" s="205" t="s">
        <v>241</v>
      </c>
      <c r="D40" s="205"/>
      <c r="E40" s="205"/>
    </row>
    <row r="41" spans="1:5" ht="62.25" customHeight="1" thickBot="1">
      <c r="A41" s="22">
        <v>441</v>
      </c>
      <c r="B41" s="23" t="s">
        <v>242</v>
      </c>
      <c r="C41" s="205" t="s">
        <v>243</v>
      </c>
      <c r="D41" s="205"/>
      <c r="E41" s="205"/>
    </row>
    <row r="42" spans="1:5" ht="53.25" customHeight="1" thickBot="1">
      <c r="A42" s="22">
        <v>441</v>
      </c>
      <c r="B42" s="23" t="s">
        <v>244</v>
      </c>
      <c r="C42" s="205" t="s">
        <v>245</v>
      </c>
      <c r="D42" s="205"/>
      <c r="E42" s="205"/>
    </row>
    <row r="43" spans="1:5" ht="15.75" thickBot="1">
      <c r="A43" s="22">
        <v>441</v>
      </c>
      <c r="B43" s="23" t="s">
        <v>246</v>
      </c>
      <c r="C43" s="205" t="s">
        <v>247</v>
      </c>
      <c r="D43" s="205"/>
      <c r="E43" s="205"/>
    </row>
    <row r="44" spans="1:5" ht="27" customHeight="1" thickBot="1">
      <c r="A44" s="22">
        <v>441</v>
      </c>
      <c r="B44" s="23" t="s">
        <v>248</v>
      </c>
      <c r="C44" s="205" t="s">
        <v>249</v>
      </c>
      <c r="D44" s="205"/>
      <c r="E44" s="205"/>
    </row>
    <row r="45" spans="1:5" ht="15" customHeight="1" thickBot="1">
      <c r="A45" s="22">
        <v>441</v>
      </c>
      <c r="B45" s="23" t="s">
        <v>250</v>
      </c>
      <c r="C45" s="205" t="s">
        <v>251</v>
      </c>
      <c r="D45" s="205"/>
      <c r="E45" s="205"/>
    </row>
    <row r="46" spans="1:5" ht="51.75" customHeight="1" thickBot="1">
      <c r="A46" s="22">
        <v>441</v>
      </c>
      <c r="B46" s="23" t="s">
        <v>252</v>
      </c>
      <c r="C46" s="205" t="s">
        <v>253</v>
      </c>
      <c r="D46" s="205"/>
      <c r="E46" s="205"/>
    </row>
    <row r="47" spans="1:5" ht="27" customHeight="1" thickBot="1">
      <c r="A47" s="22">
        <v>441</v>
      </c>
      <c r="B47" s="23" t="s">
        <v>254</v>
      </c>
      <c r="C47" s="205" t="s">
        <v>255</v>
      </c>
      <c r="D47" s="205"/>
      <c r="E47" s="205"/>
    </row>
    <row r="48" spans="1:5" ht="27" customHeight="1" thickBot="1">
      <c r="A48" s="22">
        <v>441</v>
      </c>
      <c r="B48" s="24" t="s">
        <v>334</v>
      </c>
      <c r="C48" s="24"/>
      <c r="D48" s="209" t="s">
        <v>335</v>
      </c>
      <c r="E48" s="211"/>
    </row>
    <row r="49" spans="1:5" s="92" customFormat="1" ht="27" customHeight="1" thickBot="1">
      <c r="A49" s="90">
        <v>441</v>
      </c>
      <c r="B49" s="91" t="s">
        <v>337</v>
      </c>
      <c r="C49" s="91"/>
      <c r="D49" s="206" t="s">
        <v>339</v>
      </c>
      <c r="E49" s="207"/>
    </row>
    <row r="50" spans="1:5" s="92" customFormat="1" ht="27" customHeight="1" thickBot="1">
      <c r="A50" s="90">
        <v>441</v>
      </c>
      <c r="B50" s="91" t="s">
        <v>338</v>
      </c>
      <c r="C50" s="91"/>
      <c r="D50" s="206" t="s">
        <v>340</v>
      </c>
      <c r="E50" s="207"/>
    </row>
    <row r="51" spans="1:5" ht="62.25" customHeight="1" thickBot="1">
      <c r="A51" s="22">
        <v>441</v>
      </c>
      <c r="B51" s="24" t="s">
        <v>256</v>
      </c>
      <c r="C51" s="213" t="s">
        <v>257</v>
      </c>
      <c r="D51" s="213"/>
      <c r="E51" s="213"/>
    </row>
    <row r="52" spans="1:5" ht="17.25" customHeight="1" thickBot="1">
      <c r="A52" s="22">
        <v>441</v>
      </c>
      <c r="B52" s="25" t="s">
        <v>258</v>
      </c>
      <c r="C52" s="26"/>
      <c r="D52" s="27" t="s">
        <v>259</v>
      </c>
      <c r="E52" s="27"/>
    </row>
    <row r="53" spans="1:5" ht="117" customHeight="1">
      <c r="A53" s="212" t="s">
        <v>260</v>
      </c>
      <c r="B53" s="212"/>
      <c r="C53" s="212"/>
      <c r="D53" s="212"/>
      <c r="E53" s="212"/>
    </row>
    <row r="54" spans="1:5" ht="71.25" customHeight="1"/>
  </sheetData>
  <mergeCells count="66">
    <mergeCell ref="C37:E37"/>
    <mergeCell ref="C29:E29"/>
    <mergeCell ref="C30:E30"/>
    <mergeCell ref="A53:E53"/>
    <mergeCell ref="C43:E43"/>
    <mergeCell ref="C44:E44"/>
    <mergeCell ref="C45:E45"/>
    <mergeCell ref="C46:E46"/>
    <mergeCell ref="C47:E47"/>
    <mergeCell ref="C51:E51"/>
    <mergeCell ref="C31:E31"/>
    <mergeCell ref="C32:E32"/>
    <mergeCell ref="C33:E33"/>
    <mergeCell ref="C34:E34"/>
    <mergeCell ref="C35:E35"/>
    <mergeCell ref="C36:E36"/>
    <mergeCell ref="C38:E38"/>
    <mergeCell ref="C39:E39"/>
    <mergeCell ref="C40:E40"/>
    <mergeCell ref="C41:E41"/>
    <mergeCell ref="D49:E49"/>
    <mergeCell ref="D50:E50"/>
    <mergeCell ref="C42:E42"/>
    <mergeCell ref="D48:E48"/>
    <mergeCell ref="B22:C22"/>
    <mergeCell ref="D22:E22"/>
    <mergeCell ref="B23:C23"/>
    <mergeCell ref="D23:E23"/>
    <mergeCell ref="B24:C24"/>
    <mergeCell ref="D24:E24"/>
    <mergeCell ref="D25:E25"/>
    <mergeCell ref="B26:C26"/>
    <mergeCell ref="D26:E26"/>
    <mergeCell ref="D28:E28"/>
    <mergeCell ref="B27:C27"/>
    <mergeCell ref="D27:E27"/>
    <mergeCell ref="B28:C28"/>
    <mergeCell ref="B25:C25"/>
    <mergeCell ref="B21:C21"/>
    <mergeCell ref="D21:E21"/>
    <mergeCell ref="B18:C18"/>
    <mergeCell ref="D18:E18"/>
    <mergeCell ref="B19:C19"/>
    <mergeCell ref="D19:E19"/>
    <mergeCell ref="B20:C20"/>
    <mergeCell ref="D20:E20"/>
    <mergeCell ref="B17:C17"/>
    <mergeCell ref="D17:E17"/>
    <mergeCell ref="D16:E16"/>
    <mergeCell ref="B13:C13"/>
    <mergeCell ref="D13:E13"/>
    <mergeCell ref="B14:C14"/>
    <mergeCell ref="D14:E14"/>
    <mergeCell ref="B11:C11"/>
    <mergeCell ref="D11:E11"/>
    <mergeCell ref="B12:C12"/>
    <mergeCell ref="D12:E12"/>
    <mergeCell ref="B15:C15"/>
    <mergeCell ref="D15:E15"/>
    <mergeCell ref="B10:C10"/>
    <mergeCell ref="D10:E10"/>
    <mergeCell ref="D1:E1"/>
    <mergeCell ref="D2:E2"/>
    <mergeCell ref="D4:E4"/>
    <mergeCell ref="A8:E8"/>
    <mergeCell ref="A9:E9"/>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F23"/>
  <sheetViews>
    <sheetView view="pageBreakPreview" zoomScaleNormal="100" zoomScaleSheetLayoutView="100" workbookViewId="0">
      <selection activeCell="C9" sqref="C9"/>
    </sheetView>
  </sheetViews>
  <sheetFormatPr defaultRowHeight="15.75"/>
  <cols>
    <col min="1" max="1" width="6.85546875" style="28" customWidth="1"/>
    <col min="2" max="2" width="22.140625" style="29" customWidth="1"/>
    <col min="3" max="3" width="81.5703125" style="29" customWidth="1"/>
    <col min="4" max="4" width="24.85546875" style="29" bestFit="1" customWidth="1"/>
    <col min="5" max="16384" width="9.140625" style="29"/>
  </cols>
  <sheetData>
    <row r="1" spans="1:6">
      <c r="C1" s="47" t="s">
        <v>364</v>
      </c>
    </row>
    <row r="2" spans="1:6">
      <c r="C2" s="48" t="s">
        <v>261</v>
      </c>
      <c r="D2" s="37"/>
    </row>
    <row r="3" spans="1:6">
      <c r="C3" s="47" t="s">
        <v>2</v>
      </c>
    </row>
    <row r="4" spans="1:6">
      <c r="C4" s="47" t="s">
        <v>262</v>
      </c>
    </row>
    <row r="5" spans="1:6">
      <c r="C5" s="6" t="s">
        <v>317</v>
      </c>
      <c r="D5" s="36"/>
      <c r="E5" s="36"/>
      <c r="F5" s="36"/>
    </row>
    <row r="6" spans="1:6">
      <c r="A6" s="30"/>
      <c r="B6" s="31"/>
      <c r="C6" s="31"/>
    </row>
    <row r="7" spans="1:6">
      <c r="A7" s="214" t="s">
        <v>3</v>
      </c>
      <c r="B7" s="214"/>
      <c r="C7" s="214"/>
    </row>
    <row r="8" spans="1:6" s="32" customFormat="1">
      <c r="A8" s="49"/>
      <c r="B8" s="50"/>
      <c r="C8" s="50"/>
    </row>
    <row r="9" spans="1:6" ht="51">
      <c r="A9" s="51" t="s">
        <v>205</v>
      </c>
      <c r="B9" s="52" t="s">
        <v>131</v>
      </c>
      <c r="C9" s="52" t="s">
        <v>4</v>
      </c>
      <c r="D9" s="33"/>
    </row>
    <row r="10" spans="1:6" hidden="1">
      <c r="A10" s="51"/>
      <c r="B10" s="52"/>
      <c r="C10" s="52"/>
      <c r="D10" s="33"/>
    </row>
    <row r="11" spans="1:6" ht="26.25" hidden="1">
      <c r="A11" s="51" t="s">
        <v>263</v>
      </c>
      <c r="B11" s="52"/>
      <c r="C11" s="52" t="s">
        <v>264</v>
      </c>
      <c r="D11" s="33"/>
    </row>
    <row r="12" spans="1:6" ht="26.25" hidden="1">
      <c r="A12" s="53" t="s">
        <v>263</v>
      </c>
      <c r="B12" s="54" t="s">
        <v>265</v>
      </c>
      <c r="C12" s="55" t="s">
        <v>266</v>
      </c>
      <c r="D12" s="33"/>
    </row>
    <row r="13" spans="1:6" hidden="1">
      <c r="A13" s="51" t="s">
        <v>267</v>
      </c>
      <c r="B13" s="215" t="s">
        <v>268</v>
      </c>
      <c r="C13" s="216"/>
      <c r="D13" s="34"/>
    </row>
    <row r="14" spans="1:6" ht="26.25">
      <c r="A14" s="53" t="s">
        <v>106</v>
      </c>
      <c r="B14" s="54" t="s">
        <v>269</v>
      </c>
      <c r="C14" s="56" t="s">
        <v>270</v>
      </c>
    </row>
    <row r="15" spans="1:6" ht="26.25">
      <c r="A15" s="53" t="s">
        <v>106</v>
      </c>
      <c r="B15" s="54" t="s">
        <v>271</v>
      </c>
      <c r="C15" s="56" t="s">
        <v>272</v>
      </c>
    </row>
    <row r="16" spans="1:6" ht="26.25">
      <c r="A16" s="53" t="s">
        <v>106</v>
      </c>
      <c r="B16" s="54" t="s">
        <v>273</v>
      </c>
      <c r="C16" s="56" t="s">
        <v>274</v>
      </c>
    </row>
    <row r="17" spans="1:3" ht="26.25">
      <c r="A17" s="53" t="s">
        <v>106</v>
      </c>
      <c r="B17" s="54" t="s">
        <v>275</v>
      </c>
      <c r="C17" s="56" t="s">
        <v>276</v>
      </c>
    </row>
    <row r="18" spans="1:3">
      <c r="A18" s="53" t="s">
        <v>106</v>
      </c>
      <c r="B18" s="54" t="s">
        <v>277</v>
      </c>
      <c r="C18" s="56" t="s">
        <v>278</v>
      </c>
    </row>
    <row r="19" spans="1:3">
      <c r="A19" s="53" t="s">
        <v>106</v>
      </c>
      <c r="B19" s="54" t="s">
        <v>279</v>
      </c>
      <c r="C19" s="56" t="s">
        <v>125</v>
      </c>
    </row>
    <row r="20" spans="1:3" ht="51.75">
      <c r="A20" s="53" t="s">
        <v>106</v>
      </c>
      <c r="B20" s="54" t="s">
        <v>280</v>
      </c>
      <c r="C20" s="56" t="s">
        <v>281</v>
      </c>
    </row>
    <row r="21" spans="1:3" ht="26.25">
      <c r="A21" s="53" t="s">
        <v>106</v>
      </c>
      <c r="B21" s="54" t="s">
        <v>282</v>
      </c>
      <c r="C21" s="56" t="s">
        <v>283</v>
      </c>
    </row>
    <row r="22" spans="1:3">
      <c r="A22" s="53" t="s">
        <v>106</v>
      </c>
      <c r="B22" s="54" t="s">
        <v>284</v>
      </c>
      <c r="C22" s="56" t="s">
        <v>285</v>
      </c>
    </row>
    <row r="23" spans="1:3" ht="26.25">
      <c r="A23" s="53" t="s">
        <v>106</v>
      </c>
      <c r="B23" s="54" t="s">
        <v>286</v>
      </c>
      <c r="C23" s="56" t="s">
        <v>287</v>
      </c>
    </row>
  </sheetData>
  <mergeCells count="2">
    <mergeCell ref="A7:C7"/>
    <mergeCell ref="B13:C13"/>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7.xml><?xml version="1.0" encoding="utf-8"?>
<worksheet xmlns="http://schemas.openxmlformats.org/spreadsheetml/2006/main" xmlns:r="http://schemas.openxmlformats.org/officeDocument/2006/relationships">
  <dimension ref="A1:I44"/>
  <sheetViews>
    <sheetView view="pageBreakPreview" topLeftCell="A2" zoomScaleNormal="100" zoomScaleSheetLayoutView="100" workbookViewId="0">
      <selection activeCell="G2" sqref="G2"/>
    </sheetView>
  </sheetViews>
  <sheetFormatPr defaultRowHeight="15"/>
  <cols>
    <col min="1" max="1" width="47.28515625" style="46" customWidth="1"/>
    <col min="2" max="2" width="5.85546875" style="148" customWidth="1"/>
    <col min="3" max="3" width="4" style="148" customWidth="1"/>
    <col min="4" max="4" width="3.42578125" style="148" customWidth="1"/>
    <col min="5" max="5" width="11.7109375" style="148" customWidth="1"/>
    <col min="6" max="6" width="3.85546875" style="148" customWidth="1"/>
    <col min="7" max="7" width="9.5703125" style="45" customWidth="1"/>
    <col min="8" max="9" width="9.5703125" style="45" hidden="1" customWidth="1"/>
    <col min="10" max="16384" width="9.140625" style="35"/>
  </cols>
  <sheetData>
    <row r="1" spans="1:9" s="113" customFormat="1" ht="13.5" hidden="1" customHeight="1">
      <c r="A1" s="145"/>
      <c r="B1" s="146"/>
      <c r="C1" s="146"/>
      <c r="D1" s="146"/>
      <c r="E1" s="146"/>
      <c r="F1" s="146"/>
      <c r="G1" s="147"/>
      <c r="H1" s="147"/>
      <c r="I1" s="147"/>
    </row>
    <row r="2" spans="1:9">
      <c r="E2" s="114"/>
      <c r="F2" s="114"/>
      <c r="G2" s="6" t="s">
        <v>19</v>
      </c>
    </row>
    <row r="3" spans="1:9">
      <c r="A3" s="115"/>
      <c r="B3" s="115"/>
      <c r="C3" s="115"/>
      <c r="D3" s="115"/>
      <c r="E3" s="115"/>
      <c r="F3" s="115"/>
      <c r="G3" s="102" t="s">
        <v>94</v>
      </c>
    </row>
    <row r="4" spans="1:9">
      <c r="A4" s="116"/>
      <c r="B4" s="116"/>
      <c r="C4" s="116"/>
      <c r="D4" s="116"/>
      <c r="E4" s="116"/>
      <c r="F4" s="116"/>
      <c r="G4" s="102" t="str">
        <f>"муниципального образования """&amp;RIGHT(G11,LEN(G11)-FIND("*",G11,1))&amp;""""</f>
        <v>муниципального образования "Юскинское"</v>
      </c>
    </row>
    <row r="5" spans="1:9">
      <c r="C5" s="149"/>
      <c r="D5" s="149"/>
      <c r="E5" s="149"/>
      <c r="F5" s="149"/>
      <c r="G5" s="102" t="str">
        <f>MID(G11,FIND("Узел",G11,1)+5,FIND("*",G11,1)-FIND("Узел",G11,1)-5)&amp; " Удмуртской Республики"</f>
        <v>Кезского района Удмуртской Республики</v>
      </c>
    </row>
    <row r="6" spans="1:9">
      <c r="G6" s="110" t="str">
        <f>"от__ ________ "&amp;VALUE(MID(G10,FIND("Проект",G10,1)+7,4))-1&amp;" года  №_____"</f>
        <v>от__ ________ 2016 года  №_____</v>
      </c>
    </row>
    <row r="7" spans="1:9" ht="51" customHeight="1">
      <c r="A7" s="171" t="str">
        <f>"Ведомственная структура расходов бюджета поселения """&amp;MID(G11,FIND("*",G11,1)+1,LEN(G11)-FIND("*",G11,1))&amp;""" "&amp;MID(G11,FIND("%",G11,1)+5,FIND("*",G11,1)-FIND("%",G11,1)-5)&amp;" на "&amp;MID(G11,FIND("Проект",G11,1)+7,4)&amp;" год"</f>
        <v>Ведомственная структура расходов бюджета поселения "Юскинское"  Кезского района на 2017 год</v>
      </c>
      <c r="B7" s="171"/>
      <c r="C7" s="171"/>
      <c r="D7" s="171"/>
      <c r="E7" s="171"/>
      <c r="F7" s="171"/>
      <c r="G7" s="171"/>
      <c r="H7" s="117"/>
      <c r="I7" s="117"/>
    </row>
    <row r="8" spans="1:9">
      <c r="E8" s="150"/>
      <c r="F8" s="150"/>
      <c r="G8" s="151" t="s">
        <v>377</v>
      </c>
    </row>
    <row r="9" spans="1:9" ht="57.75" customHeight="1">
      <c r="A9" s="152" t="s">
        <v>95</v>
      </c>
      <c r="B9" s="152" t="s">
        <v>378</v>
      </c>
      <c r="C9" s="153" t="s">
        <v>379</v>
      </c>
      <c r="D9" s="153" t="s">
        <v>380</v>
      </c>
      <c r="E9" s="152" t="s">
        <v>102</v>
      </c>
      <c r="F9" s="154" t="s">
        <v>103</v>
      </c>
      <c r="G9" s="94" t="str">
        <f>"Сумма на "&amp;MID(G11,FIND("Проект",G11,1)+7,4)&amp;" год"</f>
        <v>Сумма на 2017 год</v>
      </c>
      <c r="H9" s="94" t="str">
        <f>MID(H11,FIND("Проект",H11,1)+7,4)&amp;" ББ="&amp;LEFT(RIGHT(H10,12),2)</f>
        <v>2017 ББ=20</v>
      </c>
      <c r="I9" s="94" t="str">
        <f>MID(I11,FIND("Проект",I11,1)+7,4)&amp;" ББ="&amp;LEFT(RIGHT(I10,12),2)</f>
        <v>2017 ББ=22</v>
      </c>
    </row>
    <row r="10" spans="1:9" s="98" customFormat="1" ht="36.75" hidden="1" customHeight="1">
      <c r="A10" s="95" t="s">
        <v>96</v>
      </c>
      <c r="B10" s="118" t="s">
        <v>381</v>
      </c>
      <c r="C10" s="118" t="s">
        <v>382</v>
      </c>
      <c r="D10" s="118" t="s">
        <v>383</v>
      </c>
      <c r="E10" s="118" t="s">
        <v>384</v>
      </c>
      <c r="F10" s="118" t="s">
        <v>104</v>
      </c>
      <c r="G10" s="119" t="s">
        <v>5</v>
      </c>
      <c r="H10" s="119" t="s">
        <v>6</v>
      </c>
      <c r="I10" s="119" t="s">
        <v>7</v>
      </c>
    </row>
    <row r="11" spans="1:9" s="101" customFormat="1" ht="57.75" hidden="1" customHeight="1">
      <c r="A11" s="99" t="s">
        <v>95</v>
      </c>
      <c r="B11" s="120" t="s">
        <v>385</v>
      </c>
      <c r="C11" s="120" t="s">
        <v>379</v>
      </c>
      <c r="D11" s="120" t="s">
        <v>380</v>
      </c>
      <c r="E11" s="120" t="s">
        <v>386</v>
      </c>
      <c r="F11" s="120" t="s">
        <v>105</v>
      </c>
      <c r="G11" s="2" t="s">
        <v>8</v>
      </c>
      <c r="H11" s="3" t="s">
        <v>8</v>
      </c>
      <c r="I11" s="3" t="s">
        <v>8</v>
      </c>
    </row>
    <row r="12" spans="1:9" s="101" customFormat="1" ht="14.25" hidden="1">
      <c r="A12" s="155" t="s">
        <v>387</v>
      </c>
      <c r="B12" s="156" t="s">
        <v>97</v>
      </c>
      <c r="C12" s="156" t="s">
        <v>97</v>
      </c>
      <c r="D12" s="156" t="s">
        <v>97</v>
      </c>
      <c r="E12" s="156" t="s">
        <v>97</v>
      </c>
      <c r="F12" s="156" t="s">
        <v>97</v>
      </c>
      <c r="G12" s="157">
        <v>1665.5</v>
      </c>
      <c r="H12" s="157">
        <v>1665.5</v>
      </c>
      <c r="I12" s="157"/>
    </row>
    <row r="13" spans="1:9" s="101" customFormat="1" ht="24">
      <c r="A13" s="155" t="s">
        <v>10</v>
      </c>
      <c r="B13" s="156" t="s">
        <v>9</v>
      </c>
      <c r="C13" s="156" t="s">
        <v>97</v>
      </c>
      <c r="D13" s="156" t="s">
        <v>97</v>
      </c>
      <c r="E13" s="156" t="s">
        <v>97</v>
      </c>
      <c r="F13" s="156" t="s">
        <v>97</v>
      </c>
      <c r="G13" s="157">
        <v>1665.5</v>
      </c>
      <c r="H13" s="157">
        <v>1665.5</v>
      </c>
      <c r="I13" s="157"/>
    </row>
    <row r="14" spans="1:9" s="101" customFormat="1" ht="14.25">
      <c r="A14" s="155" t="s">
        <v>388</v>
      </c>
      <c r="B14" s="156" t="s">
        <v>9</v>
      </c>
      <c r="C14" s="156" t="s">
        <v>71</v>
      </c>
      <c r="D14" s="156"/>
      <c r="E14" s="156" t="s">
        <v>97</v>
      </c>
      <c r="F14" s="156" t="s">
        <v>97</v>
      </c>
      <c r="G14" s="157">
        <v>1172.9000000000001</v>
      </c>
      <c r="H14" s="157">
        <v>1172.9000000000001</v>
      </c>
      <c r="I14" s="157"/>
    </row>
    <row r="15" spans="1:9" s="101" customFormat="1" ht="36">
      <c r="A15" s="155" t="s">
        <v>389</v>
      </c>
      <c r="B15" s="156" t="s">
        <v>9</v>
      </c>
      <c r="C15" s="156" t="s">
        <v>71</v>
      </c>
      <c r="D15" s="156" t="s">
        <v>390</v>
      </c>
      <c r="E15" s="156" t="s">
        <v>97</v>
      </c>
      <c r="F15" s="156" t="s">
        <v>97</v>
      </c>
      <c r="G15" s="157">
        <v>478</v>
      </c>
      <c r="H15" s="157">
        <v>478</v>
      </c>
      <c r="I15" s="157"/>
    </row>
    <row r="16" spans="1:9" s="101" customFormat="1" ht="14.25">
      <c r="A16" s="155" t="s">
        <v>322</v>
      </c>
      <c r="B16" s="156" t="s">
        <v>9</v>
      </c>
      <c r="C16" s="156" t="s">
        <v>71</v>
      </c>
      <c r="D16" s="156" t="s">
        <v>390</v>
      </c>
      <c r="E16" s="156" t="s">
        <v>366</v>
      </c>
      <c r="F16" s="156" t="s">
        <v>97</v>
      </c>
      <c r="G16" s="157">
        <v>478</v>
      </c>
      <c r="H16" s="157">
        <v>478</v>
      </c>
      <c r="I16" s="157"/>
    </row>
    <row r="17" spans="1:9" s="101" customFormat="1" ht="14.25">
      <c r="A17" s="155" t="s">
        <v>371</v>
      </c>
      <c r="B17" s="156" t="s">
        <v>9</v>
      </c>
      <c r="C17" s="156" t="s">
        <v>71</v>
      </c>
      <c r="D17" s="156" t="s">
        <v>390</v>
      </c>
      <c r="E17" s="156" t="s">
        <v>372</v>
      </c>
      <c r="F17" s="156" t="s">
        <v>97</v>
      </c>
      <c r="G17" s="157">
        <v>478</v>
      </c>
      <c r="H17" s="157">
        <v>478</v>
      </c>
      <c r="I17" s="157"/>
    </row>
    <row r="18" spans="1:9" s="113" customFormat="1" ht="24.75">
      <c r="A18" s="145" t="s">
        <v>368</v>
      </c>
      <c r="B18" s="146" t="s">
        <v>9</v>
      </c>
      <c r="C18" s="146" t="s">
        <v>71</v>
      </c>
      <c r="D18" s="146" t="s">
        <v>390</v>
      </c>
      <c r="E18" s="146" t="s">
        <v>372</v>
      </c>
      <c r="F18" s="146" t="s">
        <v>107</v>
      </c>
      <c r="G18" s="147">
        <v>367.1</v>
      </c>
      <c r="H18" s="147">
        <v>367.1</v>
      </c>
      <c r="I18" s="147"/>
    </row>
    <row r="19" spans="1:9" s="113" customFormat="1" ht="36.75">
      <c r="A19" s="145" t="s">
        <v>369</v>
      </c>
      <c r="B19" s="146" t="s">
        <v>9</v>
      </c>
      <c r="C19" s="146" t="s">
        <v>71</v>
      </c>
      <c r="D19" s="146" t="s">
        <v>390</v>
      </c>
      <c r="E19" s="146" t="s">
        <v>372</v>
      </c>
      <c r="F19" s="146" t="s">
        <v>370</v>
      </c>
      <c r="G19" s="147">
        <v>110.9</v>
      </c>
      <c r="H19" s="147">
        <v>110.9</v>
      </c>
      <c r="I19" s="147"/>
    </row>
    <row r="20" spans="1:9" s="101" customFormat="1" ht="48">
      <c r="A20" s="155" t="s">
        <v>391</v>
      </c>
      <c r="B20" s="156" t="s">
        <v>9</v>
      </c>
      <c r="C20" s="156" t="s">
        <v>71</v>
      </c>
      <c r="D20" s="156" t="s">
        <v>392</v>
      </c>
      <c r="E20" s="156" t="s">
        <v>97</v>
      </c>
      <c r="F20" s="156" t="s">
        <v>97</v>
      </c>
      <c r="G20" s="157">
        <v>694.9</v>
      </c>
      <c r="H20" s="157">
        <v>694.9</v>
      </c>
      <c r="I20" s="157"/>
    </row>
    <row r="21" spans="1:9" s="101" customFormat="1" ht="14.25">
      <c r="A21" s="155" t="s">
        <v>322</v>
      </c>
      <c r="B21" s="156" t="s">
        <v>9</v>
      </c>
      <c r="C21" s="156" t="s">
        <v>71</v>
      </c>
      <c r="D21" s="156" t="s">
        <v>392</v>
      </c>
      <c r="E21" s="156" t="s">
        <v>366</v>
      </c>
      <c r="F21" s="156" t="s">
        <v>97</v>
      </c>
      <c r="G21" s="157">
        <v>694.9</v>
      </c>
      <c r="H21" s="157">
        <v>694.9</v>
      </c>
      <c r="I21" s="157"/>
    </row>
    <row r="22" spans="1:9" s="101" customFormat="1" ht="14.25">
      <c r="A22" s="155" t="s">
        <v>323</v>
      </c>
      <c r="B22" s="156" t="s">
        <v>9</v>
      </c>
      <c r="C22" s="156" t="s">
        <v>71</v>
      </c>
      <c r="D22" s="156" t="s">
        <v>392</v>
      </c>
      <c r="E22" s="156" t="s">
        <v>373</v>
      </c>
      <c r="F22" s="156" t="s">
        <v>97</v>
      </c>
      <c r="G22" s="157">
        <v>694.9</v>
      </c>
      <c r="H22" s="157">
        <v>694.9</v>
      </c>
      <c r="I22" s="157"/>
    </row>
    <row r="23" spans="1:9" s="113" customFormat="1" ht="24.75">
      <c r="A23" s="145" t="s">
        <v>368</v>
      </c>
      <c r="B23" s="146" t="s">
        <v>9</v>
      </c>
      <c r="C23" s="146" t="s">
        <v>71</v>
      </c>
      <c r="D23" s="146" t="s">
        <v>392</v>
      </c>
      <c r="E23" s="146" t="s">
        <v>373</v>
      </c>
      <c r="F23" s="146" t="s">
        <v>107</v>
      </c>
      <c r="G23" s="147">
        <v>469</v>
      </c>
      <c r="H23" s="147">
        <v>469</v>
      </c>
      <c r="I23" s="147"/>
    </row>
    <row r="24" spans="1:9" s="113" customFormat="1" ht="36.75">
      <c r="A24" s="145" t="s">
        <v>369</v>
      </c>
      <c r="B24" s="146" t="s">
        <v>9</v>
      </c>
      <c r="C24" s="146" t="s">
        <v>71</v>
      </c>
      <c r="D24" s="146" t="s">
        <v>392</v>
      </c>
      <c r="E24" s="146" t="s">
        <v>373</v>
      </c>
      <c r="F24" s="146" t="s">
        <v>370</v>
      </c>
      <c r="G24" s="147">
        <v>141.6</v>
      </c>
      <c r="H24" s="147">
        <v>141.6</v>
      </c>
      <c r="I24" s="147"/>
    </row>
    <row r="25" spans="1:9" s="113" customFormat="1" ht="24.75">
      <c r="A25" s="145" t="s">
        <v>108</v>
      </c>
      <c r="B25" s="146" t="s">
        <v>9</v>
      </c>
      <c r="C25" s="146" t="s">
        <v>71</v>
      </c>
      <c r="D25" s="146" t="s">
        <v>392</v>
      </c>
      <c r="E25" s="146" t="s">
        <v>373</v>
      </c>
      <c r="F25" s="146" t="s">
        <v>109</v>
      </c>
      <c r="G25" s="147">
        <v>26</v>
      </c>
      <c r="H25" s="147">
        <v>26</v>
      </c>
      <c r="I25" s="147"/>
    </row>
    <row r="26" spans="1:9" s="113" customFormat="1" ht="24.75">
      <c r="A26" s="145" t="s">
        <v>110</v>
      </c>
      <c r="B26" s="146" t="s">
        <v>9</v>
      </c>
      <c r="C26" s="146" t="s">
        <v>71</v>
      </c>
      <c r="D26" s="146" t="s">
        <v>392</v>
      </c>
      <c r="E26" s="146" t="s">
        <v>373</v>
      </c>
      <c r="F26" s="146" t="s">
        <v>111</v>
      </c>
      <c r="G26" s="147">
        <v>54.9</v>
      </c>
      <c r="H26" s="147">
        <v>54.9</v>
      </c>
      <c r="I26" s="147"/>
    </row>
    <row r="27" spans="1:9" s="113" customFormat="1">
      <c r="A27" s="145" t="s">
        <v>324</v>
      </c>
      <c r="B27" s="146" t="s">
        <v>9</v>
      </c>
      <c r="C27" s="146" t="s">
        <v>71</v>
      </c>
      <c r="D27" s="146" t="s">
        <v>392</v>
      </c>
      <c r="E27" s="146" t="s">
        <v>373</v>
      </c>
      <c r="F27" s="146" t="s">
        <v>112</v>
      </c>
      <c r="G27" s="147">
        <v>3.4</v>
      </c>
      <c r="H27" s="147">
        <v>3.4</v>
      </c>
      <c r="I27" s="147"/>
    </row>
    <row r="28" spans="1:9" s="101" customFormat="1" ht="14.25">
      <c r="A28" s="155" t="s">
        <v>393</v>
      </c>
      <c r="B28" s="156" t="s">
        <v>9</v>
      </c>
      <c r="C28" s="156" t="s">
        <v>390</v>
      </c>
      <c r="D28" s="156"/>
      <c r="E28" s="156" t="s">
        <v>97</v>
      </c>
      <c r="F28" s="156" t="s">
        <v>97</v>
      </c>
      <c r="G28" s="157">
        <v>64.900000000000006</v>
      </c>
      <c r="H28" s="157">
        <v>64.900000000000006</v>
      </c>
      <c r="I28" s="157"/>
    </row>
    <row r="29" spans="1:9" s="101" customFormat="1" ht="14.25">
      <c r="A29" s="155" t="s">
        <v>394</v>
      </c>
      <c r="B29" s="156" t="s">
        <v>9</v>
      </c>
      <c r="C29" s="156" t="s">
        <v>390</v>
      </c>
      <c r="D29" s="156" t="s">
        <v>395</v>
      </c>
      <c r="E29" s="156" t="s">
        <v>97</v>
      </c>
      <c r="F29" s="156" t="s">
        <v>97</v>
      </c>
      <c r="G29" s="157">
        <v>64.900000000000006</v>
      </c>
      <c r="H29" s="157">
        <v>64.900000000000006</v>
      </c>
      <c r="I29" s="157"/>
    </row>
    <row r="30" spans="1:9" s="101" customFormat="1" ht="14.25">
      <c r="A30" s="155" t="s">
        <v>322</v>
      </c>
      <c r="B30" s="156" t="s">
        <v>9</v>
      </c>
      <c r="C30" s="156" t="s">
        <v>390</v>
      </c>
      <c r="D30" s="156" t="s">
        <v>395</v>
      </c>
      <c r="E30" s="156" t="s">
        <v>366</v>
      </c>
      <c r="F30" s="156" t="s">
        <v>97</v>
      </c>
      <c r="G30" s="157">
        <v>64.900000000000006</v>
      </c>
      <c r="H30" s="157">
        <v>64.900000000000006</v>
      </c>
      <c r="I30" s="157"/>
    </row>
    <row r="31" spans="1:9" s="101" customFormat="1" ht="24">
      <c r="A31" s="155" t="s">
        <v>113</v>
      </c>
      <c r="B31" s="156" t="s">
        <v>9</v>
      </c>
      <c r="C31" s="156" t="s">
        <v>390</v>
      </c>
      <c r="D31" s="156" t="s">
        <v>395</v>
      </c>
      <c r="E31" s="156" t="s">
        <v>367</v>
      </c>
      <c r="F31" s="156" t="s">
        <v>97</v>
      </c>
      <c r="G31" s="157">
        <v>64.900000000000006</v>
      </c>
      <c r="H31" s="157">
        <v>64.900000000000006</v>
      </c>
      <c r="I31" s="157"/>
    </row>
    <row r="32" spans="1:9" s="113" customFormat="1" ht="24.75">
      <c r="A32" s="145" t="s">
        <v>368</v>
      </c>
      <c r="B32" s="146" t="s">
        <v>9</v>
      </c>
      <c r="C32" s="146" t="s">
        <v>390</v>
      </c>
      <c r="D32" s="146" t="s">
        <v>395</v>
      </c>
      <c r="E32" s="146" t="s">
        <v>367</v>
      </c>
      <c r="F32" s="146" t="s">
        <v>107</v>
      </c>
      <c r="G32" s="147">
        <v>48.4</v>
      </c>
      <c r="H32" s="147">
        <v>48.4</v>
      </c>
      <c r="I32" s="147"/>
    </row>
    <row r="33" spans="1:9" s="113" customFormat="1" ht="36.75">
      <c r="A33" s="145" t="s">
        <v>369</v>
      </c>
      <c r="B33" s="146" t="s">
        <v>9</v>
      </c>
      <c r="C33" s="146" t="s">
        <v>390</v>
      </c>
      <c r="D33" s="146" t="s">
        <v>395</v>
      </c>
      <c r="E33" s="146" t="s">
        <v>367</v>
      </c>
      <c r="F33" s="146" t="s">
        <v>370</v>
      </c>
      <c r="G33" s="147">
        <v>14.7</v>
      </c>
      <c r="H33" s="147">
        <v>14.7</v>
      </c>
      <c r="I33" s="147"/>
    </row>
    <row r="34" spans="1:9" s="113" customFormat="1" ht="24.75">
      <c r="A34" s="145" t="s">
        <v>110</v>
      </c>
      <c r="B34" s="146" t="s">
        <v>9</v>
      </c>
      <c r="C34" s="146" t="s">
        <v>390</v>
      </c>
      <c r="D34" s="146" t="s">
        <v>395</v>
      </c>
      <c r="E34" s="146" t="s">
        <v>367</v>
      </c>
      <c r="F34" s="146" t="s">
        <v>111</v>
      </c>
      <c r="G34" s="147">
        <v>1.8</v>
      </c>
      <c r="H34" s="147">
        <v>1.8</v>
      </c>
      <c r="I34" s="147"/>
    </row>
    <row r="35" spans="1:9" s="101" customFormat="1" ht="14.25">
      <c r="A35" s="155" t="s">
        <v>396</v>
      </c>
      <c r="B35" s="156" t="s">
        <v>9</v>
      </c>
      <c r="C35" s="156" t="s">
        <v>392</v>
      </c>
      <c r="D35" s="156"/>
      <c r="E35" s="156" t="s">
        <v>97</v>
      </c>
      <c r="F35" s="156" t="s">
        <v>97</v>
      </c>
      <c r="G35" s="157">
        <v>427.7</v>
      </c>
      <c r="H35" s="157">
        <v>427.7</v>
      </c>
      <c r="I35" s="157"/>
    </row>
    <row r="36" spans="1:9" s="101" customFormat="1" ht="14.25">
      <c r="A36" s="155" t="s">
        <v>397</v>
      </c>
      <c r="B36" s="156" t="s">
        <v>9</v>
      </c>
      <c r="C36" s="156" t="s">
        <v>392</v>
      </c>
      <c r="D36" s="156" t="s">
        <v>398</v>
      </c>
      <c r="E36" s="156" t="s">
        <v>97</v>
      </c>
      <c r="F36" s="156" t="s">
        <v>97</v>
      </c>
      <c r="G36" s="157">
        <v>427.7</v>
      </c>
      <c r="H36" s="157">
        <v>427.7</v>
      </c>
      <c r="I36" s="157"/>
    </row>
    <row r="37" spans="1:9" s="101" customFormat="1" ht="14.25">
      <c r="A37" s="155" t="s">
        <v>322</v>
      </c>
      <c r="B37" s="156" t="s">
        <v>9</v>
      </c>
      <c r="C37" s="156" t="s">
        <v>392</v>
      </c>
      <c r="D37" s="156" t="s">
        <v>398</v>
      </c>
      <c r="E37" s="156" t="s">
        <v>366</v>
      </c>
      <c r="F37" s="156" t="s">
        <v>97</v>
      </c>
      <c r="G37" s="157">
        <v>427.7</v>
      </c>
      <c r="H37" s="157">
        <v>427.7</v>
      </c>
      <c r="I37" s="157"/>
    </row>
    <row r="38" spans="1:9" s="101" customFormat="1" ht="36">
      <c r="A38" s="155" t="s">
        <v>325</v>
      </c>
      <c r="B38" s="156" t="s">
        <v>9</v>
      </c>
      <c r="C38" s="156" t="s">
        <v>392</v>
      </c>
      <c r="D38" s="156" t="s">
        <v>398</v>
      </c>
      <c r="E38" s="156" t="s">
        <v>374</v>
      </c>
      <c r="F38" s="156" t="s">
        <v>97</v>
      </c>
      <c r="G38" s="157">
        <v>388.7</v>
      </c>
      <c r="H38" s="157">
        <v>388.7</v>
      </c>
      <c r="I38" s="157"/>
    </row>
    <row r="39" spans="1:9" s="113" customFormat="1" ht="24.75">
      <c r="A39" s="145" t="s">
        <v>110</v>
      </c>
      <c r="B39" s="146" t="s">
        <v>9</v>
      </c>
      <c r="C39" s="146" t="s">
        <v>392</v>
      </c>
      <c r="D39" s="146" t="s">
        <v>398</v>
      </c>
      <c r="E39" s="146" t="s">
        <v>374</v>
      </c>
      <c r="F39" s="146" t="s">
        <v>111</v>
      </c>
      <c r="G39" s="147">
        <v>388.7</v>
      </c>
      <c r="H39" s="147">
        <v>388.7</v>
      </c>
      <c r="I39" s="147"/>
    </row>
    <row r="40" spans="1:9" s="101" customFormat="1" ht="14.25">
      <c r="A40" s="155" t="s">
        <v>375</v>
      </c>
      <c r="B40" s="156" t="s">
        <v>9</v>
      </c>
      <c r="C40" s="156" t="s">
        <v>392</v>
      </c>
      <c r="D40" s="156" t="s">
        <v>398</v>
      </c>
      <c r="E40" s="156" t="s">
        <v>376</v>
      </c>
      <c r="F40" s="156" t="s">
        <v>97</v>
      </c>
      <c r="G40" s="157">
        <v>39</v>
      </c>
      <c r="H40" s="157">
        <v>39</v>
      </c>
      <c r="I40" s="157"/>
    </row>
    <row r="41" spans="1:9" s="113" customFormat="1" ht="24.75">
      <c r="A41" s="145" t="s">
        <v>110</v>
      </c>
      <c r="B41" s="146" t="s">
        <v>9</v>
      </c>
      <c r="C41" s="146" t="s">
        <v>392</v>
      </c>
      <c r="D41" s="146" t="s">
        <v>398</v>
      </c>
      <c r="E41" s="146" t="s">
        <v>376</v>
      </c>
      <c r="F41" s="146" t="s">
        <v>111</v>
      </c>
      <c r="G41" s="147">
        <v>39</v>
      </c>
      <c r="H41" s="147">
        <v>39</v>
      </c>
      <c r="I41" s="147"/>
    </row>
    <row r="42" spans="1:9">
      <c r="A42" s="217" t="s">
        <v>98</v>
      </c>
      <c r="B42" s="218"/>
      <c r="C42" s="218"/>
      <c r="D42" s="218"/>
      <c r="E42" s="218"/>
      <c r="F42" s="219"/>
      <c r="G42" s="158">
        <f>G12</f>
        <v>1665.5</v>
      </c>
      <c r="H42" s="159"/>
      <c r="I42" s="159"/>
    </row>
    <row r="43" spans="1:9" ht="17.25" customHeight="1">
      <c r="A43" s="220" t="s">
        <v>99</v>
      </c>
      <c r="B43" s="221"/>
      <c r="C43" s="221"/>
      <c r="D43" s="221"/>
      <c r="E43" s="221"/>
      <c r="F43" s="222"/>
      <c r="G43" s="158">
        <f>I12</f>
        <v>0</v>
      </c>
      <c r="H43" s="159"/>
      <c r="I43" s="159"/>
    </row>
    <row r="44" spans="1:9">
      <c r="A44" s="217" t="s">
        <v>100</v>
      </c>
      <c r="B44" s="218"/>
      <c r="C44" s="218"/>
      <c r="D44" s="218"/>
      <c r="E44" s="218"/>
      <c r="F44" s="219"/>
      <c r="G44" s="158">
        <f>H12</f>
        <v>1665.5</v>
      </c>
      <c r="H44" s="159"/>
      <c r="I44" s="159"/>
    </row>
  </sheetData>
  <mergeCells count="4">
    <mergeCell ref="A7:G7"/>
    <mergeCell ref="A42:F42"/>
    <mergeCell ref="A43:F43"/>
    <mergeCell ref="A44:F44"/>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8.xml><?xml version="1.0" encoding="utf-8"?>
<worksheet xmlns="http://schemas.openxmlformats.org/spreadsheetml/2006/main" xmlns:r="http://schemas.openxmlformats.org/officeDocument/2006/relationships">
  <dimension ref="A1:L45"/>
  <sheetViews>
    <sheetView view="pageBreakPreview" topLeftCell="A2" zoomScaleNormal="100" zoomScaleSheetLayoutView="100" workbookViewId="0">
      <selection activeCell="J17" sqref="J17"/>
    </sheetView>
  </sheetViews>
  <sheetFormatPr defaultRowHeight="15"/>
  <cols>
    <col min="1" max="1" width="47.28515625" style="74" customWidth="1"/>
    <col min="2" max="2" width="5.85546875" style="121" customWidth="1"/>
    <col min="3" max="3" width="4" style="121" customWidth="1"/>
    <col min="4" max="4" width="3.42578125" style="121" customWidth="1"/>
    <col min="5" max="5" width="10.28515625" style="121" customWidth="1"/>
    <col min="6" max="6" width="3.85546875" style="121" customWidth="1"/>
    <col min="7" max="7" width="10.28515625" style="73" customWidth="1"/>
    <col min="8" max="9" width="10.28515625" style="73" hidden="1" customWidth="1"/>
    <col min="10" max="10" width="10.28515625" style="73" customWidth="1"/>
    <col min="11" max="12" width="8" style="73" hidden="1" customWidth="1"/>
  </cols>
  <sheetData>
    <row r="1" spans="1:12" s="113" customFormat="1" ht="13.5" hidden="1" customHeight="1">
      <c r="A1" s="145"/>
      <c r="B1" s="146"/>
      <c r="C1" s="146"/>
      <c r="D1" s="146"/>
      <c r="E1" s="146"/>
      <c r="F1" s="146"/>
      <c r="G1" s="147"/>
      <c r="H1" s="147"/>
      <c r="I1" s="147"/>
      <c r="J1" s="147"/>
      <c r="K1" s="147"/>
      <c r="L1" s="147"/>
    </row>
    <row r="2" spans="1:12">
      <c r="A2" s="46"/>
      <c r="B2" s="148"/>
      <c r="C2" s="148"/>
      <c r="D2" s="148"/>
      <c r="E2" s="114"/>
      <c r="F2" s="114"/>
      <c r="G2" s="45"/>
      <c r="H2" s="45"/>
      <c r="I2" s="45"/>
      <c r="J2" s="6" t="s">
        <v>20</v>
      </c>
    </row>
    <row r="3" spans="1:12">
      <c r="A3" s="115"/>
      <c r="B3" s="115"/>
      <c r="C3" s="115"/>
      <c r="D3" s="115"/>
      <c r="E3" s="115"/>
      <c r="F3" s="115"/>
      <c r="G3" s="45"/>
      <c r="H3" s="45"/>
      <c r="I3" s="45"/>
      <c r="J3" s="102" t="s">
        <v>94</v>
      </c>
    </row>
    <row r="4" spans="1:12">
      <c r="A4" s="116"/>
      <c r="B4" s="116"/>
      <c r="C4" s="116"/>
      <c r="D4" s="116"/>
      <c r="E4" s="116"/>
      <c r="F4" s="116"/>
      <c r="G4" s="45"/>
      <c r="H4" s="45"/>
      <c r="I4" s="45"/>
      <c r="J4" s="102" t="str">
        <f>"муниципального образования """&amp;RIGHT(G12,LEN(G12)-FIND("*",G12,1))&amp;""""</f>
        <v>муниципального образования "Юскинское"</v>
      </c>
    </row>
    <row r="5" spans="1:12">
      <c r="A5" s="46"/>
      <c r="B5" s="148"/>
      <c r="C5" s="149"/>
      <c r="D5" s="149"/>
      <c r="E5" s="149"/>
      <c r="F5" s="149"/>
      <c r="G5" s="45"/>
      <c r="H5" s="45"/>
      <c r="I5" s="45"/>
      <c r="J5" s="102" t="str">
        <f>MID(G12,FIND("Узел",G12,1)+5,FIND("*",G12,1)-FIND("Узел",G12,1)-5)&amp; " Удмуртской Республики"</f>
        <v>Кезского района Удмуртской Республики</v>
      </c>
    </row>
    <row r="6" spans="1:12">
      <c r="A6" s="46"/>
      <c r="B6" s="148"/>
      <c r="C6" s="148"/>
      <c r="D6" s="148"/>
      <c r="E6" s="148"/>
      <c r="F6" s="148"/>
      <c r="G6" s="45"/>
      <c r="H6" s="45"/>
      <c r="I6" s="45"/>
      <c r="J6" s="110" t="str">
        <f>"от__ ________ "&amp;MID(G12,FIND("Прогноз",G12,1)+8,4)-2&amp;" года  №_____"</f>
        <v>от__ ________ 2016 года  №_____</v>
      </c>
    </row>
    <row r="7" spans="1:12" ht="51" customHeight="1">
      <c r="A7" s="171" t="str">
        <f>"Ведомственная структура расходов бюджета поселения """&amp;MID(G12,FIND("*",G12,1)+1,LEN(G12)-FIND("*",G12,1))&amp;""" "&amp;MID(G12,FIND("%",G12,1)+5,FIND("*",G12,1)-FIND("%",G12,1)-5)&amp;" на плановый период "&amp;MID(G12,FIND("Прогноз",G12,1)+8,4)&amp;" и "&amp;MID(J12,FIND("Прогноз",J12,1)+8,4)&amp;" годов"</f>
        <v>Ведомственная структура расходов бюджета поселения "Юскинское"  Кезского района на плановый период 2018 и 2019 годов</v>
      </c>
      <c r="B7" s="171"/>
      <c r="C7" s="171"/>
      <c r="D7" s="171"/>
      <c r="E7" s="171"/>
      <c r="F7" s="171"/>
      <c r="G7" s="171"/>
      <c r="H7" s="171"/>
      <c r="I7" s="171"/>
      <c r="J7" s="171"/>
    </row>
    <row r="8" spans="1:12">
      <c r="A8" s="46"/>
      <c r="B8" s="148"/>
      <c r="C8" s="148"/>
      <c r="D8" s="148"/>
      <c r="E8" s="150"/>
      <c r="F8" s="150"/>
      <c r="G8" s="45"/>
      <c r="H8" s="45"/>
      <c r="I8" s="45"/>
      <c r="J8" s="151" t="s">
        <v>377</v>
      </c>
    </row>
    <row r="9" spans="1:12">
      <c r="A9" s="223" t="s">
        <v>95</v>
      </c>
      <c r="B9" s="223" t="s">
        <v>378</v>
      </c>
      <c r="C9" s="224" t="s">
        <v>379</v>
      </c>
      <c r="D9" s="224" t="s">
        <v>380</v>
      </c>
      <c r="E9" s="223" t="s">
        <v>102</v>
      </c>
      <c r="F9" s="225" t="s">
        <v>103</v>
      </c>
      <c r="G9" s="226" t="s">
        <v>101</v>
      </c>
      <c r="H9" s="226"/>
      <c r="I9" s="226"/>
      <c r="J9" s="226"/>
    </row>
    <row r="10" spans="1:12" ht="46.5" customHeight="1">
      <c r="A10" s="223"/>
      <c r="B10" s="223"/>
      <c r="C10" s="224"/>
      <c r="D10" s="224"/>
      <c r="E10" s="223"/>
      <c r="F10" s="225"/>
      <c r="G10" s="94" t="str">
        <f>MID(G12,FIND("Прогноз",G12,1)+8,4)&amp;" год"</f>
        <v>2018 год</v>
      </c>
      <c r="H10" s="94" t="str">
        <f>MID(H12,FIND("Прогноз",H12,1)+8,4)&amp;" ББ="&amp;LEFT(RIGHT(H11,12),2)</f>
        <v>2018 ББ=20</v>
      </c>
      <c r="I10" s="94" t="str">
        <f>MID(I12,FIND("Прогноз",I12,1)+8,4)&amp;" ББ="&amp;LEFT(RIGHT(I11,12),2)</f>
        <v>2018 ББ=22</v>
      </c>
      <c r="J10" s="94" t="str">
        <f>MID(J12,FIND("Прогноз",J12,1)+8,4)&amp;" год"</f>
        <v>2019 год</v>
      </c>
      <c r="K10" s="160" t="str">
        <f>MID(K12,FIND("Прогноз",K12,1)+8,4)&amp;" ББ="&amp;LEFT(RIGHT(K11,12),2)</f>
        <v>2019 ББ=20</v>
      </c>
      <c r="L10" s="94" t="str">
        <f>MID(L12,FIND("Прогноз",L12,1)+8,4)&amp;" ББ="&amp;LEFT(RIGHT(L11,12),2)</f>
        <v>2019 ББ=22</v>
      </c>
    </row>
    <row r="11" spans="1:12" s="98" customFormat="1" ht="61.5" hidden="1" customHeight="1">
      <c r="A11" s="95" t="s">
        <v>96</v>
      </c>
      <c r="B11" s="118" t="s">
        <v>381</v>
      </c>
      <c r="C11" s="118" t="s">
        <v>382</v>
      </c>
      <c r="D11" s="118" t="s">
        <v>383</v>
      </c>
      <c r="E11" s="118" t="s">
        <v>326</v>
      </c>
      <c r="F11" s="118" t="s">
        <v>104</v>
      </c>
      <c r="G11" s="119" t="s">
        <v>11</v>
      </c>
      <c r="H11" s="119" t="s">
        <v>12</v>
      </c>
      <c r="I11" s="119" t="s">
        <v>13</v>
      </c>
      <c r="J11" s="119" t="s">
        <v>14</v>
      </c>
      <c r="K11" s="119" t="s">
        <v>15</v>
      </c>
      <c r="L11" s="119" t="s">
        <v>16</v>
      </c>
    </row>
    <row r="12" spans="1:12" s="101" customFormat="1" ht="40.5" hidden="1" customHeight="1">
      <c r="A12" s="99" t="s">
        <v>95</v>
      </c>
      <c r="B12" s="120" t="s">
        <v>385</v>
      </c>
      <c r="C12" s="120" t="s">
        <v>379</v>
      </c>
      <c r="D12" s="120" t="s">
        <v>380</v>
      </c>
      <c r="E12" s="120" t="s">
        <v>102</v>
      </c>
      <c r="F12" s="120" t="s">
        <v>105</v>
      </c>
      <c r="G12" s="3" t="s">
        <v>17</v>
      </c>
      <c r="H12" s="3" t="s">
        <v>17</v>
      </c>
      <c r="I12" s="3" t="s">
        <v>17</v>
      </c>
      <c r="J12" s="3" t="s">
        <v>18</v>
      </c>
      <c r="K12" s="3" t="s">
        <v>18</v>
      </c>
      <c r="L12" s="3" t="s">
        <v>18</v>
      </c>
    </row>
    <row r="13" spans="1:12" s="101" customFormat="1" ht="14.25" hidden="1">
      <c r="A13" s="155" t="s">
        <v>387</v>
      </c>
      <c r="B13" s="156" t="s">
        <v>97</v>
      </c>
      <c r="C13" s="156" t="s">
        <v>97</v>
      </c>
      <c r="D13" s="156" t="s">
        <v>97</v>
      </c>
      <c r="E13" s="156" t="s">
        <v>97</v>
      </c>
      <c r="F13" s="156" t="s">
        <v>97</v>
      </c>
      <c r="G13" s="157">
        <v>1666.7</v>
      </c>
      <c r="H13" s="157">
        <v>1666.7</v>
      </c>
      <c r="I13" s="157"/>
      <c r="J13" s="157">
        <v>1668</v>
      </c>
      <c r="K13" s="157">
        <v>1668</v>
      </c>
      <c r="L13" s="157"/>
    </row>
    <row r="14" spans="1:12" s="101" customFormat="1" ht="24">
      <c r="A14" s="155" t="s">
        <v>10</v>
      </c>
      <c r="B14" s="156" t="s">
        <v>9</v>
      </c>
      <c r="C14" s="156" t="s">
        <v>97</v>
      </c>
      <c r="D14" s="156" t="s">
        <v>97</v>
      </c>
      <c r="E14" s="156" t="s">
        <v>97</v>
      </c>
      <c r="F14" s="156" t="s">
        <v>97</v>
      </c>
      <c r="G14" s="157">
        <v>1666.7</v>
      </c>
      <c r="H14" s="157">
        <v>1666.7</v>
      </c>
      <c r="I14" s="157"/>
      <c r="J14" s="157">
        <v>1668</v>
      </c>
      <c r="K14" s="157">
        <v>1668</v>
      </c>
      <c r="L14" s="157"/>
    </row>
    <row r="15" spans="1:12" s="101" customFormat="1" ht="14.25">
      <c r="A15" s="155" t="s">
        <v>388</v>
      </c>
      <c r="B15" s="156" t="s">
        <v>9</v>
      </c>
      <c r="C15" s="156" t="s">
        <v>71</v>
      </c>
      <c r="D15" s="156"/>
      <c r="E15" s="156" t="s">
        <v>97</v>
      </c>
      <c r="F15" s="156" t="s">
        <v>97</v>
      </c>
      <c r="G15" s="157">
        <v>1174.0999999999999</v>
      </c>
      <c r="H15" s="157">
        <v>1174.0999999999999</v>
      </c>
      <c r="I15" s="157"/>
      <c r="J15" s="157">
        <v>1175.4000000000001</v>
      </c>
      <c r="K15" s="157">
        <v>1175.4000000000001</v>
      </c>
      <c r="L15" s="157"/>
    </row>
    <row r="16" spans="1:12" s="101" customFormat="1" ht="36">
      <c r="A16" s="155" t="s">
        <v>389</v>
      </c>
      <c r="B16" s="156" t="s">
        <v>9</v>
      </c>
      <c r="C16" s="156" t="s">
        <v>71</v>
      </c>
      <c r="D16" s="156" t="s">
        <v>390</v>
      </c>
      <c r="E16" s="156" t="s">
        <v>97</v>
      </c>
      <c r="F16" s="156" t="s">
        <v>97</v>
      </c>
      <c r="G16" s="157">
        <v>478</v>
      </c>
      <c r="H16" s="157">
        <v>478</v>
      </c>
      <c r="I16" s="157"/>
      <c r="J16" s="157">
        <v>478</v>
      </c>
      <c r="K16" s="157">
        <v>478</v>
      </c>
      <c r="L16" s="157"/>
    </row>
    <row r="17" spans="1:12" s="101" customFormat="1" ht="25.5">
      <c r="A17" s="155" t="s">
        <v>322</v>
      </c>
      <c r="B17" s="156" t="s">
        <v>9</v>
      </c>
      <c r="C17" s="156" t="s">
        <v>71</v>
      </c>
      <c r="D17" s="156" t="s">
        <v>390</v>
      </c>
      <c r="E17" s="156" t="s">
        <v>366</v>
      </c>
      <c r="F17" s="156" t="s">
        <v>97</v>
      </c>
      <c r="G17" s="157">
        <v>478</v>
      </c>
      <c r="H17" s="157">
        <v>478</v>
      </c>
      <c r="I17" s="157"/>
      <c r="J17" s="157">
        <v>478</v>
      </c>
      <c r="K17" s="157">
        <v>478</v>
      </c>
      <c r="L17" s="157"/>
    </row>
    <row r="18" spans="1:12" s="101" customFormat="1" ht="25.5">
      <c r="A18" s="155" t="s">
        <v>371</v>
      </c>
      <c r="B18" s="156" t="s">
        <v>9</v>
      </c>
      <c r="C18" s="156" t="s">
        <v>71</v>
      </c>
      <c r="D18" s="156" t="s">
        <v>390</v>
      </c>
      <c r="E18" s="156" t="s">
        <v>372</v>
      </c>
      <c r="F18" s="156" t="s">
        <v>97</v>
      </c>
      <c r="G18" s="157">
        <v>478</v>
      </c>
      <c r="H18" s="157">
        <v>478</v>
      </c>
      <c r="I18" s="157"/>
      <c r="J18" s="157">
        <v>478</v>
      </c>
      <c r="K18" s="157">
        <v>478</v>
      </c>
      <c r="L18" s="157"/>
    </row>
    <row r="19" spans="1:12" s="113" customFormat="1" ht="24.75">
      <c r="A19" s="145" t="s">
        <v>368</v>
      </c>
      <c r="B19" s="146" t="s">
        <v>9</v>
      </c>
      <c r="C19" s="146" t="s">
        <v>71</v>
      </c>
      <c r="D19" s="146" t="s">
        <v>390</v>
      </c>
      <c r="E19" s="146" t="s">
        <v>372</v>
      </c>
      <c r="F19" s="146" t="s">
        <v>107</v>
      </c>
      <c r="G19" s="147">
        <v>367.1</v>
      </c>
      <c r="H19" s="147">
        <v>367.1</v>
      </c>
      <c r="I19" s="147"/>
      <c r="J19" s="147">
        <v>367.1</v>
      </c>
      <c r="K19" s="147">
        <v>367.1</v>
      </c>
      <c r="L19" s="147"/>
    </row>
    <row r="20" spans="1:12" s="113" customFormat="1" ht="36.75">
      <c r="A20" s="145" t="s">
        <v>369</v>
      </c>
      <c r="B20" s="146" t="s">
        <v>9</v>
      </c>
      <c r="C20" s="146" t="s">
        <v>71</v>
      </c>
      <c r="D20" s="146" t="s">
        <v>390</v>
      </c>
      <c r="E20" s="146" t="s">
        <v>372</v>
      </c>
      <c r="F20" s="146" t="s">
        <v>370</v>
      </c>
      <c r="G20" s="147">
        <v>110.9</v>
      </c>
      <c r="H20" s="147">
        <v>110.9</v>
      </c>
      <c r="I20" s="147"/>
      <c r="J20" s="147">
        <v>110.9</v>
      </c>
      <c r="K20" s="147">
        <v>110.9</v>
      </c>
      <c r="L20" s="147"/>
    </row>
    <row r="21" spans="1:12" s="101" customFormat="1" ht="48">
      <c r="A21" s="155" t="s">
        <v>391</v>
      </c>
      <c r="B21" s="156" t="s">
        <v>9</v>
      </c>
      <c r="C21" s="156" t="s">
        <v>71</v>
      </c>
      <c r="D21" s="156" t="s">
        <v>392</v>
      </c>
      <c r="E21" s="156" t="s">
        <v>97</v>
      </c>
      <c r="F21" s="156" t="s">
        <v>97</v>
      </c>
      <c r="G21" s="157">
        <v>696.1</v>
      </c>
      <c r="H21" s="157">
        <v>696.1</v>
      </c>
      <c r="I21" s="157"/>
      <c r="J21" s="157">
        <v>697.4</v>
      </c>
      <c r="K21" s="157">
        <v>697.4</v>
      </c>
      <c r="L21" s="157"/>
    </row>
    <row r="22" spans="1:12" s="101" customFormat="1" ht="25.5">
      <c r="A22" s="155" t="s">
        <v>322</v>
      </c>
      <c r="B22" s="156" t="s">
        <v>9</v>
      </c>
      <c r="C22" s="156" t="s">
        <v>71</v>
      </c>
      <c r="D22" s="156" t="s">
        <v>392</v>
      </c>
      <c r="E22" s="156" t="s">
        <v>366</v>
      </c>
      <c r="F22" s="156" t="s">
        <v>97</v>
      </c>
      <c r="G22" s="157">
        <v>696.1</v>
      </c>
      <c r="H22" s="157">
        <v>696.1</v>
      </c>
      <c r="I22" s="157"/>
      <c r="J22" s="157">
        <v>697.4</v>
      </c>
      <c r="K22" s="157">
        <v>697.4</v>
      </c>
      <c r="L22" s="157"/>
    </row>
    <row r="23" spans="1:12" s="101" customFormat="1" ht="25.5">
      <c r="A23" s="155" t="s">
        <v>323</v>
      </c>
      <c r="B23" s="156" t="s">
        <v>9</v>
      </c>
      <c r="C23" s="156" t="s">
        <v>71</v>
      </c>
      <c r="D23" s="156" t="s">
        <v>392</v>
      </c>
      <c r="E23" s="156" t="s">
        <v>373</v>
      </c>
      <c r="F23" s="156" t="s">
        <v>97</v>
      </c>
      <c r="G23" s="157">
        <v>696.1</v>
      </c>
      <c r="H23" s="157">
        <v>696.1</v>
      </c>
      <c r="I23" s="157"/>
      <c r="J23" s="157">
        <v>697.4</v>
      </c>
      <c r="K23" s="157">
        <v>697.4</v>
      </c>
      <c r="L23" s="157"/>
    </row>
    <row r="24" spans="1:12" s="113" customFormat="1" ht="24.75">
      <c r="A24" s="145" t="s">
        <v>368</v>
      </c>
      <c r="B24" s="146" t="s">
        <v>9</v>
      </c>
      <c r="C24" s="146" t="s">
        <v>71</v>
      </c>
      <c r="D24" s="146" t="s">
        <v>392</v>
      </c>
      <c r="E24" s="146" t="s">
        <v>373</v>
      </c>
      <c r="F24" s="146" t="s">
        <v>107</v>
      </c>
      <c r="G24" s="147">
        <v>469</v>
      </c>
      <c r="H24" s="147">
        <v>469</v>
      </c>
      <c r="I24" s="147"/>
      <c r="J24" s="147">
        <v>469</v>
      </c>
      <c r="K24" s="147">
        <v>469</v>
      </c>
      <c r="L24" s="147"/>
    </row>
    <row r="25" spans="1:12" s="113" customFormat="1" ht="36.75">
      <c r="A25" s="145" t="s">
        <v>369</v>
      </c>
      <c r="B25" s="146" t="s">
        <v>9</v>
      </c>
      <c r="C25" s="146" t="s">
        <v>71</v>
      </c>
      <c r="D25" s="146" t="s">
        <v>392</v>
      </c>
      <c r="E25" s="146" t="s">
        <v>373</v>
      </c>
      <c r="F25" s="146" t="s">
        <v>370</v>
      </c>
      <c r="G25" s="147">
        <v>141.6</v>
      </c>
      <c r="H25" s="147">
        <v>141.6</v>
      </c>
      <c r="I25" s="147"/>
      <c r="J25" s="147">
        <v>141.6</v>
      </c>
      <c r="K25" s="147">
        <v>141.6</v>
      </c>
      <c r="L25" s="147"/>
    </row>
    <row r="26" spans="1:12" s="113" customFormat="1" ht="24.75">
      <c r="A26" s="145" t="s">
        <v>108</v>
      </c>
      <c r="B26" s="146" t="s">
        <v>9</v>
      </c>
      <c r="C26" s="146" t="s">
        <v>71</v>
      </c>
      <c r="D26" s="146" t="s">
        <v>392</v>
      </c>
      <c r="E26" s="146" t="s">
        <v>373</v>
      </c>
      <c r="F26" s="146" t="s">
        <v>109</v>
      </c>
      <c r="G26" s="147">
        <v>26</v>
      </c>
      <c r="H26" s="147">
        <v>26</v>
      </c>
      <c r="I26" s="147"/>
      <c r="J26" s="147">
        <v>26</v>
      </c>
      <c r="K26" s="147">
        <v>26</v>
      </c>
      <c r="L26" s="147"/>
    </row>
    <row r="27" spans="1:12" s="113" customFormat="1" ht="24.75">
      <c r="A27" s="145" t="s">
        <v>110</v>
      </c>
      <c r="B27" s="146" t="s">
        <v>9</v>
      </c>
      <c r="C27" s="146" t="s">
        <v>71</v>
      </c>
      <c r="D27" s="146" t="s">
        <v>392</v>
      </c>
      <c r="E27" s="146" t="s">
        <v>373</v>
      </c>
      <c r="F27" s="146" t="s">
        <v>111</v>
      </c>
      <c r="G27" s="147">
        <v>56.1</v>
      </c>
      <c r="H27" s="147">
        <v>56.1</v>
      </c>
      <c r="I27" s="147"/>
      <c r="J27" s="147">
        <v>57.4</v>
      </c>
      <c r="K27" s="147">
        <v>57.4</v>
      </c>
      <c r="L27" s="147"/>
    </row>
    <row r="28" spans="1:12" s="113" customFormat="1">
      <c r="A28" s="145" t="s">
        <v>324</v>
      </c>
      <c r="B28" s="146" t="s">
        <v>9</v>
      </c>
      <c r="C28" s="146" t="s">
        <v>71</v>
      </c>
      <c r="D28" s="146" t="s">
        <v>392</v>
      </c>
      <c r="E28" s="146" t="s">
        <v>373</v>
      </c>
      <c r="F28" s="146" t="s">
        <v>112</v>
      </c>
      <c r="G28" s="147">
        <v>3.4</v>
      </c>
      <c r="H28" s="147">
        <v>3.4</v>
      </c>
      <c r="I28" s="147"/>
      <c r="J28" s="147">
        <v>3.4</v>
      </c>
      <c r="K28" s="147">
        <v>3.4</v>
      </c>
      <c r="L28" s="147"/>
    </row>
    <row r="29" spans="1:12" s="101" customFormat="1" ht="14.25">
      <c r="A29" s="155" t="s">
        <v>393</v>
      </c>
      <c r="B29" s="156" t="s">
        <v>9</v>
      </c>
      <c r="C29" s="156" t="s">
        <v>390</v>
      </c>
      <c r="D29" s="156"/>
      <c r="E29" s="156" t="s">
        <v>97</v>
      </c>
      <c r="F29" s="156" t="s">
        <v>97</v>
      </c>
      <c r="G29" s="157">
        <v>64.900000000000006</v>
      </c>
      <c r="H29" s="157">
        <v>64.900000000000006</v>
      </c>
      <c r="I29" s="157"/>
      <c r="J29" s="157">
        <v>64.900000000000006</v>
      </c>
      <c r="K29" s="157">
        <v>64.900000000000006</v>
      </c>
      <c r="L29" s="157"/>
    </row>
    <row r="30" spans="1:12" s="101" customFormat="1" ht="14.25">
      <c r="A30" s="155" t="s">
        <v>394</v>
      </c>
      <c r="B30" s="156" t="s">
        <v>9</v>
      </c>
      <c r="C30" s="156" t="s">
        <v>390</v>
      </c>
      <c r="D30" s="156" t="s">
        <v>395</v>
      </c>
      <c r="E30" s="156" t="s">
        <v>97</v>
      </c>
      <c r="F30" s="156" t="s">
        <v>97</v>
      </c>
      <c r="G30" s="157">
        <v>64.900000000000006</v>
      </c>
      <c r="H30" s="157">
        <v>64.900000000000006</v>
      </c>
      <c r="I30" s="157"/>
      <c r="J30" s="157">
        <v>64.900000000000006</v>
      </c>
      <c r="K30" s="157">
        <v>64.900000000000006</v>
      </c>
      <c r="L30" s="157"/>
    </row>
    <row r="31" spans="1:12" s="101" customFormat="1" ht="25.5">
      <c r="A31" s="155" t="s">
        <v>322</v>
      </c>
      <c r="B31" s="156" t="s">
        <v>9</v>
      </c>
      <c r="C31" s="156" t="s">
        <v>390</v>
      </c>
      <c r="D31" s="156" t="s">
        <v>395</v>
      </c>
      <c r="E31" s="156" t="s">
        <v>366</v>
      </c>
      <c r="F31" s="156" t="s">
        <v>97</v>
      </c>
      <c r="G31" s="157">
        <v>64.900000000000006</v>
      </c>
      <c r="H31" s="157">
        <v>64.900000000000006</v>
      </c>
      <c r="I31" s="157"/>
      <c r="J31" s="157">
        <v>64.900000000000006</v>
      </c>
      <c r="K31" s="157">
        <v>64.900000000000006</v>
      </c>
      <c r="L31" s="157"/>
    </row>
    <row r="32" spans="1:12" s="101" customFormat="1" ht="25.5">
      <c r="A32" s="155" t="s">
        <v>113</v>
      </c>
      <c r="B32" s="156" t="s">
        <v>9</v>
      </c>
      <c r="C32" s="156" t="s">
        <v>390</v>
      </c>
      <c r="D32" s="156" t="s">
        <v>395</v>
      </c>
      <c r="E32" s="156" t="s">
        <v>367</v>
      </c>
      <c r="F32" s="156" t="s">
        <v>97</v>
      </c>
      <c r="G32" s="157">
        <v>64.900000000000006</v>
      </c>
      <c r="H32" s="157">
        <v>64.900000000000006</v>
      </c>
      <c r="I32" s="157"/>
      <c r="J32" s="157">
        <v>64.900000000000006</v>
      </c>
      <c r="K32" s="157">
        <v>64.900000000000006</v>
      </c>
      <c r="L32" s="157"/>
    </row>
    <row r="33" spans="1:12" s="113" customFormat="1" ht="24.75">
      <c r="A33" s="145" t="s">
        <v>368</v>
      </c>
      <c r="B33" s="146" t="s">
        <v>9</v>
      </c>
      <c r="C33" s="146" t="s">
        <v>390</v>
      </c>
      <c r="D33" s="146" t="s">
        <v>395</v>
      </c>
      <c r="E33" s="146" t="s">
        <v>367</v>
      </c>
      <c r="F33" s="146" t="s">
        <v>107</v>
      </c>
      <c r="G33" s="147">
        <v>48.4</v>
      </c>
      <c r="H33" s="147">
        <v>48.4</v>
      </c>
      <c r="I33" s="147"/>
      <c r="J33" s="147">
        <v>48.4</v>
      </c>
      <c r="K33" s="147">
        <v>48.4</v>
      </c>
      <c r="L33" s="147"/>
    </row>
    <row r="34" spans="1:12" s="113" customFormat="1" ht="36.75">
      <c r="A34" s="145" t="s">
        <v>369</v>
      </c>
      <c r="B34" s="146" t="s">
        <v>9</v>
      </c>
      <c r="C34" s="146" t="s">
        <v>390</v>
      </c>
      <c r="D34" s="146" t="s">
        <v>395</v>
      </c>
      <c r="E34" s="146" t="s">
        <v>367</v>
      </c>
      <c r="F34" s="146" t="s">
        <v>370</v>
      </c>
      <c r="G34" s="147">
        <v>14.7</v>
      </c>
      <c r="H34" s="147">
        <v>14.7</v>
      </c>
      <c r="I34" s="147"/>
      <c r="J34" s="147">
        <v>14.7</v>
      </c>
      <c r="K34" s="147">
        <v>14.7</v>
      </c>
      <c r="L34" s="147"/>
    </row>
    <row r="35" spans="1:12" s="113" customFormat="1" ht="24.75">
      <c r="A35" s="145" t="s">
        <v>110</v>
      </c>
      <c r="B35" s="146" t="s">
        <v>9</v>
      </c>
      <c r="C35" s="146" t="s">
        <v>390</v>
      </c>
      <c r="D35" s="146" t="s">
        <v>395</v>
      </c>
      <c r="E35" s="146" t="s">
        <v>367</v>
      </c>
      <c r="F35" s="146" t="s">
        <v>111</v>
      </c>
      <c r="G35" s="147">
        <v>1.8</v>
      </c>
      <c r="H35" s="147">
        <v>1.8</v>
      </c>
      <c r="I35" s="147"/>
      <c r="J35" s="147">
        <v>1.8</v>
      </c>
      <c r="K35" s="147">
        <v>1.8</v>
      </c>
      <c r="L35" s="147"/>
    </row>
    <row r="36" spans="1:12" s="101" customFormat="1" ht="14.25">
      <c r="A36" s="155" t="s">
        <v>396</v>
      </c>
      <c r="B36" s="156" t="s">
        <v>9</v>
      </c>
      <c r="C36" s="156" t="s">
        <v>392</v>
      </c>
      <c r="D36" s="156"/>
      <c r="E36" s="156" t="s">
        <v>97</v>
      </c>
      <c r="F36" s="156" t="s">
        <v>97</v>
      </c>
      <c r="G36" s="157">
        <v>427.7</v>
      </c>
      <c r="H36" s="157">
        <v>427.7</v>
      </c>
      <c r="I36" s="157"/>
      <c r="J36" s="157">
        <v>427.7</v>
      </c>
      <c r="K36" s="157">
        <v>427.7</v>
      </c>
      <c r="L36" s="157"/>
    </row>
    <row r="37" spans="1:12" s="101" customFormat="1" ht="14.25">
      <c r="A37" s="155" t="s">
        <v>397</v>
      </c>
      <c r="B37" s="156" t="s">
        <v>9</v>
      </c>
      <c r="C37" s="156" t="s">
        <v>392</v>
      </c>
      <c r="D37" s="156" t="s">
        <v>398</v>
      </c>
      <c r="E37" s="156" t="s">
        <v>97</v>
      </c>
      <c r="F37" s="156" t="s">
        <v>97</v>
      </c>
      <c r="G37" s="157">
        <v>427.7</v>
      </c>
      <c r="H37" s="157">
        <v>427.7</v>
      </c>
      <c r="I37" s="157"/>
      <c r="J37" s="157">
        <v>427.7</v>
      </c>
      <c r="K37" s="157">
        <v>427.7</v>
      </c>
      <c r="L37" s="157"/>
    </row>
    <row r="38" spans="1:12" s="101" customFormat="1" ht="25.5">
      <c r="A38" s="155" t="s">
        <v>322</v>
      </c>
      <c r="B38" s="156" t="s">
        <v>9</v>
      </c>
      <c r="C38" s="156" t="s">
        <v>392</v>
      </c>
      <c r="D38" s="156" t="s">
        <v>398</v>
      </c>
      <c r="E38" s="156" t="s">
        <v>366</v>
      </c>
      <c r="F38" s="156" t="s">
        <v>97</v>
      </c>
      <c r="G38" s="157">
        <v>427.7</v>
      </c>
      <c r="H38" s="157">
        <v>427.7</v>
      </c>
      <c r="I38" s="157"/>
      <c r="J38" s="157">
        <v>427.7</v>
      </c>
      <c r="K38" s="157">
        <v>427.7</v>
      </c>
      <c r="L38" s="157"/>
    </row>
    <row r="39" spans="1:12" s="101" customFormat="1" ht="36">
      <c r="A39" s="155" t="s">
        <v>325</v>
      </c>
      <c r="B39" s="156" t="s">
        <v>9</v>
      </c>
      <c r="C39" s="156" t="s">
        <v>392</v>
      </c>
      <c r="D39" s="156" t="s">
        <v>398</v>
      </c>
      <c r="E39" s="156" t="s">
        <v>374</v>
      </c>
      <c r="F39" s="156" t="s">
        <v>97</v>
      </c>
      <c r="G39" s="157">
        <v>388.7</v>
      </c>
      <c r="H39" s="157">
        <v>388.7</v>
      </c>
      <c r="I39" s="157"/>
      <c r="J39" s="157">
        <v>388.7</v>
      </c>
      <c r="K39" s="157">
        <v>388.7</v>
      </c>
      <c r="L39" s="157"/>
    </row>
    <row r="40" spans="1:12" s="113" customFormat="1" ht="24.75">
      <c r="A40" s="145" t="s">
        <v>110</v>
      </c>
      <c r="B40" s="146" t="s">
        <v>9</v>
      </c>
      <c r="C40" s="146" t="s">
        <v>392</v>
      </c>
      <c r="D40" s="146" t="s">
        <v>398</v>
      </c>
      <c r="E40" s="146" t="s">
        <v>374</v>
      </c>
      <c r="F40" s="146" t="s">
        <v>111</v>
      </c>
      <c r="G40" s="147">
        <v>388.7</v>
      </c>
      <c r="H40" s="147">
        <v>388.7</v>
      </c>
      <c r="I40" s="147"/>
      <c r="J40" s="147">
        <v>388.7</v>
      </c>
      <c r="K40" s="147">
        <v>388.7</v>
      </c>
      <c r="L40" s="147"/>
    </row>
    <row r="41" spans="1:12" s="101" customFormat="1" ht="25.5">
      <c r="A41" s="155" t="s">
        <v>375</v>
      </c>
      <c r="B41" s="156" t="s">
        <v>9</v>
      </c>
      <c r="C41" s="156" t="s">
        <v>392</v>
      </c>
      <c r="D41" s="156" t="s">
        <v>398</v>
      </c>
      <c r="E41" s="156" t="s">
        <v>376</v>
      </c>
      <c r="F41" s="156" t="s">
        <v>97</v>
      </c>
      <c r="G41" s="157">
        <v>39</v>
      </c>
      <c r="H41" s="157">
        <v>39</v>
      </c>
      <c r="I41" s="157"/>
      <c r="J41" s="157">
        <v>39</v>
      </c>
      <c r="K41" s="157">
        <v>39</v>
      </c>
      <c r="L41" s="157"/>
    </row>
    <row r="42" spans="1:12" s="113" customFormat="1" ht="24.75">
      <c r="A42" s="145" t="s">
        <v>110</v>
      </c>
      <c r="B42" s="146" t="s">
        <v>9</v>
      </c>
      <c r="C42" s="146" t="s">
        <v>392</v>
      </c>
      <c r="D42" s="146" t="s">
        <v>398</v>
      </c>
      <c r="E42" s="146" t="s">
        <v>376</v>
      </c>
      <c r="F42" s="146" t="s">
        <v>111</v>
      </c>
      <c r="G42" s="147">
        <v>39</v>
      </c>
      <c r="H42" s="147">
        <v>39</v>
      </c>
      <c r="I42" s="147"/>
      <c r="J42" s="147">
        <v>39</v>
      </c>
      <c r="K42" s="147">
        <v>39</v>
      </c>
      <c r="L42" s="147"/>
    </row>
    <row r="43" spans="1:12">
      <c r="A43" s="217" t="s">
        <v>98</v>
      </c>
      <c r="B43" s="218"/>
      <c r="C43" s="218"/>
      <c r="D43" s="218"/>
      <c r="E43" s="218"/>
      <c r="F43" s="219"/>
      <c r="G43" s="158">
        <f>G13</f>
        <v>1666.7</v>
      </c>
      <c r="H43" s="159"/>
      <c r="I43" s="159"/>
      <c r="J43" s="158">
        <f>J13</f>
        <v>1668</v>
      </c>
      <c r="K43" s="159"/>
      <c r="L43" s="159"/>
    </row>
    <row r="44" spans="1:12" ht="17.25" customHeight="1">
      <c r="A44" s="220" t="s">
        <v>99</v>
      </c>
      <c r="B44" s="221"/>
      <c r="C44" s="221"/>
      <c r="D44" s="221"/>
      <c r="E44" s="221"/>
      <c r="F44" s="222"/>
      <c r="G44" s="158">
        <f>I13</f>
        <v>0</v>
      </c>
      <c r="H44" s="159"/>
      <c r="I44" s="159"/>
      <c r="J44" s="158">
        <f>L13</f>
        <v>0</v>
      </c>
      <c r="K44" s="159"/>
      <c r="L44" s="159"/>
    </row>
    <row r="45" spans="1:12">
      <c r="A45" s="217" t="s">
        <v>100</v>
      </c>
      <c r="B45" s="218"/>
      <c r="C45" s="218"/>
      <c r="D45" s="218"/>
      <c r="E45" s="218"/>
      <c r="F45" s="219"/>
      <c r="G45" s="158">
        <f>H13</f>
        <v>1666.7</v>
      </c>
      <c r="H45" s="159"/>
      <c r="I45" s="159"/>
      <c r="J45" s="158">
        <f>K13</f>
        <v>1668</v>
      </c>
      <c r="K45" s="159"/>
      <c r="L45" s="159"/>
    </row>
  </sheetData>
  <mergeCells count="11">
    <mergeCell ref="C9:C10"/>
    <mergeCell ref="A9:A10"/>
    <mergeCell ref="A43:F43"/>
    <mergeCell ref="A44:F44"/>
    <mergeCell ref="A45:F45"/>
    <mergeCell ref="A7:J7"/>
    <mergeCell ref="D9:D10"/>
    <mergeCell ref="E9:E10"/>
    <mergeCell ref="F9:F10"/>
    <mergeCell ref="G9:J9"/>
    <mergeCell ref="B9:B10"/>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9.xml><?xml version="1.0" encoding="utf-8"?>
<worksheet xmlns="http://schemas.openxmlformats.org/spreadsheetml/2006/main" xmlns:r="http://schemas.openxmlformats.org/officeDocument/2006/relationships">
  <dimension ref="A1:H33"/>
  <sheetViews>
    <sheetView view="pageBreakPreview" topLeftCell="A2" zoomScaleNormal="100" zoomScaleSheetLayoutView="100" workbookViewId="0">
      <selection activeCell="D2" sqref="D2"/>
    </sheetView>
  </sheetViews>
  <sheetFormatPr defaultRowHeight="15"/>
  <cols>
    <col min="1" max="1" width="57.140625" style="74" customWidth="1"/>
    <col min="2" max="2" width="10.7109375" style="74" customWidth="1"/>
    <col min="3" max="3" width="5.85546875" style="74" customWidth="1"/>
    <col min="4" max="4" width="8.85546875" customWidth="1"/>
    <col min="5" max="6" width="9.85546875" style="73" hidden="1" customWidth="1"/>
    <col min="7" max="8" width="8.85546875" style="73" hidden="1" customWidth="1"/>
  </cols>
  <sheetData>
    <row r="1" spans="1:8" s="101" customFormat="1" ht="12.75" hidden="1" customHeight="1">
      <c r="A1" s="161"/>
      <c r="B1" s="162"/>
      <c r="C1" s="162"/>
      <c r="D1" s="163"/>
      <c r="E1" s="163"/>
      <c r="F1" s="163"/>
      <c r="G1" s="163"/>
      <c r="H1" s="163"/>
    </row>
    <row r="2" spans="1:8" ht="12.75" customHeight="1">
      <c r="A2" s="103"/>
      <c r="B2" s="104"/>
      <c r="C2" s="104"/>
      <c r="D2" s="6" t="s">
        <v>24</v>
      </c>
    </row>
    <row r="3" spans="1:8" ht="12.75" customHeight="1">
      <c r="A3" s="105"/>
      <c r="B3" s="105"/>
      <c r="C3" s="105"/>
      <c r="D3" s="102" t="s">
        <v>94</v>
      </c>
    </row>
    <row r="4" spans="1:8" ht="12.75" customHeight="1">
      <c r="A4" s="105"/>
      <c r="B4" s="105"/>
      <c r="C4" s="105"/>
      <c r="D4" s="102" t="str">
        <f>"муниципального образования """&amp;RIGHT(D11,LEN(D11)-FIND("*",D11,1))&amp;""""</f>
        <v>муниципального образования "Юскинское"</v>
      </c>
    </row>
    <row r="5" spans="1:8" ht="12.75" customHeight="1">
      <c r="A5" s="103"/>
      <c r="B5" s="112"/>
      <c r="C5" s="112"/>
      <c r="D5" s="102" t="str">
        <f>MID(D11,FIND("Узел",D11,1)+5,FIND("*",D11,1)-FIND("Узел",D11,1)-5)&amp; " Удмуртской Республики"</f>
        <v>Кезского района Удмуртской Республики</v>
      </c>
    </row>
    <row r="6" spans="1:8" ht="12.75" customHeight="1">
      <c r="A6" s="103"/>
      <c r="B6" s="106"/>
      <c r="C6" s="106"/>
      <c r="D6" s="110" t="str">
        <f>"от__ ________ "&amp;VALUE(MID(D10,FIND("Проект",D10,1)+7,4))-1&amp;" года  №_____"</f>
        <v>от__ ________ 2016 года  №_____</v>
      </c>
      <c r="E6" s="107"/>
      <c r="F6" s="107"/>
      <c r="G6" s="107"/>
      <c r="H6" s="107"/>
    </row>
    <row r="7" spans="1:8" ht="75" customHeight="1">
      <c r="A7" s="227" t="str">
        <f>"Предельные ассигнования из бюджета муниципального образования """&amp;MID(D11,FIND("*",D11,1)+1,LEN(D11)-FIND("*",D11,1))&amp;""" "&amp;MID(D11,FIND("%",D11,1)+5,FIND("*",D11,1)-FIND("%",D11,1)-5)&amp;"  на "&amp;MID(D11,FIND("Проект",D11,1)+7,4)&amp;" год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"Юскинское"  Кезского района  на 2017 год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v>
      </c>
      <c r="B7" s="227"/>
      <c r="C7" s="227"/>
      <c r="D7" s="227"/>
      <c r="E7" s="227"/>
      <c r="F7" s="227"/>
    </row>
    <row r="8" spans="1:8" ht="12.75" customHeight="1">
      <c r="A8" s="103"/>
      <c r="B8" s="106"/>
      <c r="C8" s="106"/>
      <c r="D8" s="108" t="s">
        <v>114</v>
      </c>
      <c r="E8" s="108"/>
      <c r="F8" s="108"/>
      <c r="G8" s="108"/>
      <c r="H8" s="108"/>
    </row>
    <row r="9" spans="1:8" s="109" customFormat="1" ht="56.25" customHeight="1">
      <c r="A9" s="164" t="s">
        <v>115</v>
      </c>
      <c r="B9" s="165" t="s">
        <v>102</v>
      </c>
      <c r="C9" s="165" t="s">
        <v>103</v>
      </c>
      <c r="D9" s="166" t="str">
        <f>"Сумма на "&amp;MID(D11,FIND("Проект",D11,1)+7,4)&amp;" год"</f>
        <v>Сумма на 2017 год</v>
      </c>
      <c r="E9" s="94" t="str">
        <f>MID(E11,FIND("Проект",E11,1)+7,4)&amp;" ББ="&amp;LEFT(RIGHT(E10,12),2)</f>
        <v>2017 ББ=20</v>
      </c>
      <c r="F9" s="94" t="str">
        <f>MID(F11,FIND("Проект",F11,1)+7,4)&amp;" ББ="&amp;LEFT(RIGHT(F10,12),2)</f>
        <v>2017 ББ=22</v>
      </c>
      <c r="G9" s="94"/>
      <c r="H9" s="94"/>
    </row>
    <row r="10" spans="1:8" s="98" customFormat="1" ht="87.75" hidden="1" customHeight="1">
      <c r="A10" s="95" t="s">
        <v>96</v>
      </c>
      <c r="B10" s="95" t="s">
        <v>326</v>
      </c>
      <c r="C10" s="95" t="s">
        <v>104</v>
      </c>
      <c r="D10" s="96" t="s">
        <v>21</v>
      </c>
      <c r="E10" s="97" t="s">
        <v>22</v>
      </c>
      <c r="F10" s="97" t="s">
        <v>23</v>
      </c>
      <c r="G10" s="97"/>
      <c r="H10" s="97"/>
    </row>
    <row r="11" spans="1:8" s="101" customFormat="1" ht="64.5" hidden="1" customHeight="1">
      <c r="A11" s="99" t="s">
        <v>95</v>
      </c>
      <c r="B11" s="99" t="s">
        <v>102</v>
      </c>
      <c r="C11" s="99" t="s">
        <v>105</v>
      </c>
      <c r="D11" s="111" t="s">
        <v>8</v>
      </c>
      <c r="E11" s="100" t="s">
        <v>8</v>
      </c>
      <c r="F11" s="100" t="s">
        <v>8</v>
      </c>
      <c r="G11" s="100"/>
      <c r="H11" s="100"/>
    </row>
    <row r="12" spans="1:8" s="101" customFormat="1" ht="14.25" hidden="1">
      <c r="A12" s="167" t="s">
        <v>365</v>
      </c>
      <c r="B12" s="168" t="s">
        <v>97</v>
      </c>
      <c r="C12" s="168" t="s">
        <v>97</v>
      </c>
      <c r="D12" s="169">
        <v>1665.5</v>
      </c>
      <c r="E12" s="169">
        <v>1665.5</v>
      </c>
      <c r="F12" s="169"/>
      <c r="G12" s="169"/>
      <c r="H12" s="169"/>
    </row>
    <row r="13" spans="1:8" s="101" customFormat="1" ht="14.25">
      <c r="A13" s="167" t="s">
        <v>322</v>
      </c>
      <c r="B13" s="168" t="s">
        <v>366</v>
      </c>
      <c r="C13" s="168" t="s">
        <v>97</v>
      </c>
      <c r="D13" s="169">
        <v>1665.5</v>
      </c>
      <c r="E13" s="169">
        <v>1665.5</v>
      </c>
      <c r="F13" s="169"/>
      <c r="G13" s="169"/>
      <c r="H13" s="169"/>
    </row>
    <row r="14" spans="1:8" s="101" customFormat="1" ht="21.75">
      <c r="A14" s="167" t="s">
        <v>113</v>
      </c>
      <c r="B14" s="168" t="s">
        <v>367</v>
      </c>
      <c r="C14" s="168" t="s">
        <v>97</v>
      </c>
      <c r="D14" s="169">
        <v>64.900000000000006</v>
      </c>
      <c r="E14" s="169">
        <v>64.900000000000006</v>
      </c>
      <c r="F14" s="169"/>
      <c r="G14" s="169"/>
      <c r="H14" s="169"/>
    </row>
    <row r="15" spans="1:8" s="101" customFormat="1" ht="14.25">
      <c r="A15" s="161" t="s">
        <v>368</v>
      </c>
      <c r="B15" s="162" t="s">
        <v>367</v>
      </c>
      <c r="C15" s="162" t="s">
        <v>107</v>
      </c>
      <c r="D15" s="163">
        <v>48.4</v>
      </c>
      <c r="E15" s="163">
        <v>48.4</v>
      </c>
      <c r="F15" s="163"/>
      <c r="G15" s="163"/>
      <c r="H15" s="163"/>
    </row>
    <row r="16" spans="1:8" s="101" customFormat="1" ht="33.75">
      <c r="A16" s="161" t="s">
        <v>369</v>
      </c>
      <c r="B16" s="162" t="s">
        <v>367</v>
      </c>
      <c r="C16" s="162" t="s">
        <v>370</v>
      </c>
      <c r="D16" s="163">
        <v>14.7</v>
      </c>
      <c r="E16" s="163">
        <v>14.7</v>
      </c>
      <c r="F16" s="163"/>
      <c r="G16" s="163"/>
      <c r="H16" s="163"/>
    </row>
    <row r="17" spans="1:8" s="101" customFormat="1" ht="22.5">
      <c r="A17" s="161" t="s">
        <v>110</v>
      </c>
      <c r="B17" s="162" t="s">
        <v>367</v>
      </c>
      <c r="C17" s="162" t="s">
        <v>111</v>
      </c>
      <c r="D17" s="163">
        <v>1.8</v>
      </c>
      <c r="E17" s="163">
        <v>1.8</v>
      </c>
      <c r="F17" s="163"/>
      <c r="G17" s="163"/>
      <c r="H17" s="163"/>
    </row>
    <row r="18" spans="1:8" s="101" customFormat="1" ht="14.25">
      <c r="A18" s="167" t="s">
        <v>371</v>
      </c>
      <c r="B18" s="168" t="s">
        <v>372</v>
      </c>
      <c r="C18" s="168" t="s">
        <v>97</v>
      </c>
      <c r="D18" s="169">
        <v>478</v>
      </c>
      <c r="E18" s="169">
        <v>478</v>
      </c>
      <c r="F18" s="169"/>
      <c r="G18" s="169"/>
      <c r="H18" s="169"/>
    </row>
    <row r="19" spans="1:8" s="101" customFormat="1" ht="14.25">
      <c r="A19" s="161" t="s">
        <v>368</v>
      </c>
      <c r="B19" s="162" t="s">
        <v>372</v>
      </c>
      <c r="C19" s="162" t="s">
        <v>107</v>
      </c>
      <c r="D19" s="163">
        <v>367.1</v>
      </c>
      <c r="E19" s="163">
        <v>367.1</v>
      </c>
      <c r="F19" s="163"/>
      <c r="G19" s="163"/>
      <c r="H19" s="163"/>
    </row>
    <row r="20" spans="1:8" s="101" customFormat="1" ht="33.75">
      <c r="A20" s="161" t="s">
        <v>369</v>
      </c>
      <c r="B20" s="162" t="s">
        <v>372</v>
      </c>
      <c r="C20" s="162" t="s">
        <v>370</v>
      </c>
      <c r="D20" s="163">
        <v>110.9</v>
      </c>
      <c r="E20" s="163">
        <v>110.9</v>
      </c>
      <c r="F20" s="163"/>
      <c r="G20" s="163"/>
      <c r="H20" s="163"/>
    </row>
    <row r="21" spans="1:8" s="101" customFormat="1" ht="14.25">
      <c r="A21" s="167" t="s">
        <v>323</v>
      </c>
      <c r="B21" s="168" t="s">
        <v>373</v>
      </c>
      <c r="C21" s="168" t="s">
        <v>97</v>
      </c>
      <c r="D21" s="169">
        <v>694.9</v>
      </c>
      <c r="E21" s="169">
        <v>694.9</v>
      </c>
      <c r="F21" s="169"/>
      <c r="G21" s="169"/>
      <c r="H21" s="169"/>
    </row>
    <row r="22" spans="1:8" s="101" customFormat="1" ht="14.25">
      <c r="A22" s="161" t="s">
        <v>368</v>
      </c>
      <c r="B22" s="162" t="s">
        <v>373</v>
      </c>
      <c r="C22" s="162" t="s">
        <v>107</v>
      </c>
      <c r="D22" s="163">
        <v>469</v>
      </c>
      <c r="E22" s="163">
        <v>469</v>
      </c>
      <c r="F22" s="163"/>
      <c r="G22" s="163"/>
      <c r="H22" s="163"/>
    </row>
    <row r="23" spans="1:8" s="101" customFormat="1" ht="33.75">
      <c r="A23" s="161" t="s">
        <v>369</v>
      </c>
      <c r="B23" s="162" t="s">
        <v>373</v>
      </c>
      <c r="C23" s="162" t="s">
        <v>370</v>
      </c>
      <c r="D23" s="163">
        <v>141.6</v>
      </c>
      <c r="E23" s="163">
        <v>141.6</v>
      </c>
      <c r="F23" s="163"/>
      <c r="G23" s="163"/>
      <c r="H23" s="163"/>
    </row>
    <row r="24" spans="1:8" s="101" customFormat="1" ht="22.5">
      <c r="A24" s="161" t="s">
        <v>108</v>
      </c>
      <c r="B24" s="162" t="s">
        <v>373</v>
      </c>
      <c r="C24" s="162" t="s">
        <v>109</v>
      </c>
      <c r="D24" s="163">
        <v>26</v>
      </c>
      <c r="E24" s="163">
        <v>26</v>
      </c>
      <c r="F24" s="163"/>
      <c r="G24" s="163"/>
      <c r="H24" s="163"/>
    </row>
    <row r="25" spans="1:8" s="101" customFormat="1" ht="22.5">
      <c r="A25" s="161" t="s">
        <v>110</v>
      </c>
      <c r="B25" s="162" t="s">
        <v>373</v>
      </c>
      <c r="C25" s="162" t="s">
        <v>111</v>
      </c>
      <c r="D25" s="163">
        <v>54.9</v>
      </c>
      <c r="E25" s="163">
        <v>54.9</v>
      </c>
      <c r="F25" s="163"/>
      <c r="G25" s="163"/>
      <c r="H25" s="163"/>
    </row>
    <row r="26" spans="1:8" s="101" customFormat="1" ht="14.25">
      <c r="A26" s="161" t="s">
        <v>324</v>
      </c>
      <c r="B26" s="162" t="s">
        <v>373</v>
      </c>
      <c r="C26" s="162" t="s">
        <v>112</v>
      </c>
      <c r="D26" s="163">
        <v>3.4</v>
      </c>
      <c r="E26" s="163">
        <v>3.4</v>
      </c>
      <c r="F26" s="163"/>
      <c r="G26" s="163"/>
      <c r="H26" s="163"/>
    </row>
    <row r="27" spans="1:8" s="101" customFormat="1" ht="21.75">
      <c r="A27" s="167" t="s">
        <v>325</v>
      </c>
      <c r="B27" s="168" t="s">
        <v>374</v>
      </c>
      <c r="C27" s="168" t="s">
        <v>97</v>
      </c>
      <c r="D27" s="169">
        <v>388.7</v>
      </c>
      <c r="E27" s="169">
        <v>388.7</v>
      </c>
      <c r="F27" s="169"/>
      <c r="G27" s="169"/>
      <c r="H27" s="169"/>
    </row>
    <row r="28" spans="1:8" s="101" customFormat="1" ht="22.5">
      <c r="A28" s="161" t="s">
        <v>110</v>
      </c>
      <c r="B28" s="162" t="s">
        <v>374</v>
      </c>
      <c r="C28" s="162" t="s">
        <v>111</v>
      </c>
      <c r="D28" s="163">
        <v>388.7</v>
      </c>
      <c r="E28" s="163">
        <v>388.7</v>
      </c>
      <c r="F28" s="163"/>
      <c r="G28" s="163"/>
      <c r="H28" s="163"/>
    </row>
    <row r="29" spans="1:8" s="101" customFormat="1" ht="14.25">
      <c r="A29" s="167" t="s">
        <v>375</v>
      </c>
      <c r="B29" s="168" t="s">
        <v>376</v>
      </c>
      <c r="C29" s="168" t="s">
        <v>97</v>
      </c>
      <c r="D29" s="169">
        <v>39</v>
      </c>
      <c r="E29" s="169">
        <v>39</v>
      </c>
      <c r="F29" s="169"/>
      <c r="G29" s="169"/>
      <c r="H29" s="169"/>
    </row>
    <row r="30" spans="1:8" s="101" customFormat="1" ht="22.5">
      <c r="A30" s="161" t="s">
        <v>110</v>
      </c>
      <c r="B30" s="162" t="s">
        <v>376</v>
      </c>
      <c r="C30" s="162" t="s">
        <v>111</v>
      </c>
      <c r="D30" s="163">
        <v>39</v>
      </c>
      <c r="E30" s="163">
        <v>39</v>
      </c>
      <c r="F30" s="163"/>
      <c r="G30" s="163"/>
      <c r="H30" s="163"/>
    </row>
    <row r="31" spans="1:8">
      <c r="A31" s="228" t="s">
        <v>98</v>
      </c>
      <c r="B31" s="228"/>
      <c r="C31" s="228"/>
      <c r="D31" s="158">
        <f>D12</f>
        <v>1665.5</v>
      </c>
      <c r="E31" s="159"/>
      <c r="F31" s="159"/>
      <c r="G31" s="159"/>
      <c r="H31" s="159"/>
    </row>
    <row r="32" spans="1:8" ht="24" customHeight="1">
      <c r="A32" s="229" t="s">
        <v>99</v>
      </c>
      <c r="B32" s="229"/>
      <c r="C32" s="229"/>
      <c r="D32" s="158">
        <f>F12</f>
        <v>0</v>
      </c>
      <c r="E32" s="159"/>
      <c r="F32" s="159"/>
      <c r="G32" s="159"/>
      <c r="H32" s="159"/>
    </row>
    <row r="33" spans="1:8">
      <c r="A33" s="228" t="s">
        <v>100</v>
      </c>
      <c r="B33" s="228"/>
      <c r="C33" s="228"/>
      <c r="D33" s="158">
        <f>E12</f>
        <v>1665.5</v>
      </c>
      <c r="E33" s="159"/>
      <c r="F33" s="159"/>
      <c r="G33" s="159"/>
      <c r="H33" s="159"/>
    </row>
  </sheetData>
  <mergeCells count="4">
    <mergeCell ref="A7:F7"/>
    <mergeCell ref="A31:C31"/>
    <mergeCell ref="A32:C32"/>
    <mergeCell ref="A33:C33"/>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vt:i4>
      </vt:variant>
    </vt:vector>
  </HeadingPairs>
  <TitlesOfParts>
    <vt:vector size="19" baseType="lpstr">
      <vt:lpstr>пр1</vt:lpstr>
      <vt:lpstr>пр2</vt:lpstr>
      <vt:lpstr>пр3</vt:lpstr>
      <vt:lpstr>пр4</vt:lpstr>
      <vt:lpstr>пр5</vt:lpstr>
      <vt:lpstr>пр6</vt:lpstr>
      <vt:lpstr>пр7</vt:lpstr>
      <vt:lpstr>пр8</vt:lpstr>
      <vt:lpstr>пр9</vt:lpstr>
      <vt:lpstr>пр10</vt:lpstr>
      <vt:lpstr>пр11</vt:lpstr>
      <vt:lpstr>пр12</vt:lpstr>
      <vt:lpstr>пр13</vt:lpstr>
      <vt:lpstr>пр14</vt:lpstr>
      <vt:lpstr>пр15</vt:lpstr>
      <vt:lpstr>пр16</vt:lpstr>
      <vt:lpstr>пр17</vt:lpstr>
      <vt:lpstr>пр18</vt:lpstr>
      <vt:lpstr>пр9!Область_печати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2016-11-13T16:15:03Z</dcterms:modified>
</cp:coreProperties>
</file>