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2023" sheetId="2" r:id="rId1"/>
  </sheets>
  <definedNames>
    <definedName name="_xlnm.Print_Area" localSheetId="0">'2023'!$A$1:$F$43</definedName>
  </definedNames>
  <calcPr calcId="124519"/>
</workbook>
</file>

<file path=xl/calcChain.xml><?xml version="1.0" encoding="utf-8"?>
<calcChain xmlns="http://schemas.openxmlformats.org/spreadsheetml/2006/main">
  <c r="D43" i="2"/>
  <c r="C32"/>
  <c r="C18"/>
  <c r="C30"/>
  <c r="E30" s="1"/>
  <c r="C16"/>
  <c r="E21"/>
  <c r="E18"/>
  <c r="E34"/>
  <c r="C36"/>
  <c r="E36" s="1"/>
  <c r="E41"/>
  <c r="E40"/>
  <c r="C38"/>
  <c r="E38" s="1"/>
  <c r="E39"/>
  <c r="E37"/>
  <c r="E35"/>
  <c r="E12"/>
  <c r="E13"/>
  <c r="E14"/>
  <c r="E15"/>
  <c r="E17"/>
  <c r="E19"/>
  <c r="E20"/>
  <c r="E24"/>
  <c r="E25"/>
  <c r="E27"/>
  <c r="E28"/>
  <c r="D26"/>
  <c r="D23"/>
  <c r="D11"/>
  <c r="D10" s="1"/>
  <c r="D22" l="1"/>
  <c r="C43"/>
  <c r="C11"/>
  <c r="E11" s="1"/>
  <c r="E16"/>
  <c r="E43"/>
  <c r="C23"/>
  <c r="C22" s="1"/>
  <c r="C26"/>
  <c r="E26" s="1"/>
  <c r="E23" l="1"/>
  <c r="E22"/>
  <c r="D32"/>
  <c r="C10"/>
  <c r="E32" l="1"/>
  <c r="E10"/>
</calcChain>
</file>

<file path=xl/sharedStrings.xml><?xml version="1.0" encoding="utf-8"?>
<sst xmlns="http://schemas.openxmlformats.org/spreadsheetml/2006/main" count="58" uniqueCount="52">
  <si>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</si>
  <si>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</si>
  <si>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</si>
  <si>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</si>
  <si>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</si>
  <si>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</si>
  <si>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</si>
  <si>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</si>
  <si>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</si>
  <si>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</si>
  <si>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</si>
  <si>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</si>
  <si>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</si>
  <si>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</si>
  <si>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</si>
  <si>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</si>
  <si>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</si>
  <si>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</si>
  <si>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</si>
  <si>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</si>
  <si>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</si>
  <si>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</si>
  <si>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</si>
  <si>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</si>
  <si>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от "____" декабря  2022 года №______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</si>
  <si>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</si>
  <si>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</si>
  <si>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</si>
  <si>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</si>
  <si>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</si>
  <si>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</si>
  <si>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</si>
  <si>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</si>
  <si>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</si>
  <si>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</si>
  <si>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</si>
  <si>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</si>
  <si>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</si>
  <si>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</si>
  <si>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План</t>
  </si>
  <si>
    <t>Исполнено</t>
  </si>
  <si>
    <t>% исполнения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</si>
  <si>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</si>
  <si>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</si>
  <si>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</si>
  <si>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самообложение граждан(в части дорожной дейтельности)</t>
  </si>
  <si>
    <t>Остатки на начало года</t>
  </si>
  <si>
    <t>1.1.8.</t>
  </si>
  <si>
    <t>Проведение государственной экспертизы проектной документации</t>
  </si>
  <si>
    <t>Субсидии на развитие сети автомобильных дорог</t>
  </si>
  <si>
    <t>Муниципальная программа"Муниципальное управление"</t>
  </si>
  <si>
    <t>Исполнение бюджетных ассигнований  дорожного фонда муниципального образования "Муниципальный округ Кезский район Удмуртской Республики" за 1 квартал 2023 года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</si>
</sst>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/>
    <xf numFmtId="0" fontId="1" fillId="0" borderId="1" xfId="0" applyFont="1" applyBorder="1" applyAlignment="1">
      <alignment wrapText="1"/>
    </xf>
    <xf numFmtId="164" fontId="1" fillId="0" borderId="0" xfId="0" applyNumberFormat="1" applyFont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1" fillId="0" borderId="0" xfId="0" applyNumberFormat="1" applyFont="1" applyBorder="1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2" fontId="2" fillId="0" borderId="1" xfId="0" applyNumberFormat="1" applyFont="1" applyBorder="1" applyAlignment="1"/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/>
    <xf numFmtId="2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/>
    <xf numFmtId="2" fontId="2" fillId="2" borderId="1" xfId="0" applyNumberFormat="1" applyFont="1" applyFill="1" applyBorder="1" applyAlignme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/>
    <xf numFmtId="0" fontId="6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0" xfId="0" applyNumberFormat="1" applyFont="1"/>
    <xf numFmtId="2" fontId="6" fillId="0" borderId="0" xfId="0" applyNumberFormat="1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4" fontId="1" fillId="0" borderId="1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view="pageBreakPreview" topLeftCell="A18" zoomScaleSheetLayoutView="100" workbookViewId="0">
      <selection activeCell="E31" sqref="E31"/>
    </sheetView>
  </sheetViews>
  <sheetFormatPr defaultRowHeight="15"/>
  <cols>
    <col min="1" max="1" width="7.140625" customWidth="1"/>
    <col min="2" max="2" width="67.42578125" customWidth="1"/>
    <col min="3" max="3" width="15.28515625" customWidth="1"/>
    <col min="4" max="4" width="14.28515625" customWidth="1"/>
    <col min="5" max="5" width="10.85546875" customWidth="1"/>
  </cols>
  <sheetData>
    <row r="1" spans="1:6" ht="15.75">
      <c r="A1" s="1"/>
      <c r="B1" s="1"/>
      <c r="C1" s="2" t="s">
        <v>20</v>
      </c>
    </row>
    <row r="2" spans="1:6" ht="15.75">
      <c r="A2" s="1"/>
      <c r="B2" s="1"/>
      <c r="C2" s="2" t="s">
        <v>6</v>
      </c>
    </row>
    <row r="3" spans="1:6" ht="15.75">
      <c r="A3" s="1"/>
      <c r="B3" s="1"/>
      <c r="C3" s="2" t="s">
        <v>7</v>
      </c>
    </row>
    <row r="4" spans="1:6" ht="15.75">
      <c r="A4" s="1"/>
      <c r="B4" s="1"/>
      <c r="C4" s="2" t="s">
        <v>24</v>
      </c>
    </row>
    <row r="5" spans="1:6" ht="15.75">
      <c r="A5" s="1"/>
      <c r="B5" s="1"/>
      <c r="C5" s="1"/>
    </row>
    <row r="6" spans="1:6" ht="63" customHeight="1">
      <c r="A6" s="1"/>
      <c r="B6" s="41" t="s">
        <v>51</v>
      </c>
      <c r="C6" s="41"/>
      <c r="D6" s="41"/>
      <c r="E6" s="41"/>
    </row>
    <row r="7" spans="1:6" ht="15.75">
      <c r="A7" s="1"/>
      <c r="B7" s="1"/>
      <c r="C7" s="1"/>
    </row>
    <row r="8" spans="1:6" ht="15.75">
      <c r="A8" s="1"/>
      <c r="B8" s="1"/>
      <c r="C8" s="42" t="s">
        <v>28</v>
      </c>
      <c r="D8" s="42"/>
      <c r="E8" s="42"/>
    </row>
    <row r="9" spans="1:6" ht="45">
      <c r="A9" s="3" t="s">
        <v>0</v>
      </c>
      <c r="B9" s="4" t="s">
        <v>1</v>
      </c>
      <c r="C9" s="13" t="s">
        <v>39</v>
      </c>
      <c r="D9" s="14" t="s">
        <v>40</v>
      </c>
      <c r="E9" s="12" t="s">
        <v>41</v>
      </c>
    </row>
    <row r="10" spans="1:6" ht="31.5">
      <c r="A10" s="27">
        <v>1</v>
      </c>
      <c r="B10" s="25" t="s">
        <v>8</v>
      </c>
      <c r="C10" s="19">
        <f>C11</f>
        <v>74777925.689999998</v>
      </c>
      <c r="D10" s="19">
        <f>D11</f>
        <v>11283646.33</v>
      </c>
      <c r="E10" s="28">
        <f>D10/C10*100</f>
        <v>15.089541767683661</v>
      </c>
      <c r="F10" s="29"/>
    </row>
    <row r="11" spans="1:6" ht="47.25">
      <c r="A11" s="30" t="s">
        <v>13</v>
      </c>
      <c r="B11" s="5" t="s">
        <v>9</v>
      </c>
      <c r="C11" s="20">
        <f>C12+C14+C15+C16+C17+C18+C19+C20+C21</f>
        <v>74777925.689999998</v>
      </c>
      <c r="D11" s="20">
        <f>D12+D14+D15+D16+D17+D18+D19+D20</f>
        <v>11283646.33</v>
      </c>
      <c r="E11" s="28">
        <f t="shared" ref="E11:E32" si="0">D11/C11*100</f>
        <v>15.089541767683661</v>
      </c>
      <c r="F11" s="29"/>
    </row>
    <row r="12" spans="1:6" ht="31.5">
      <c r="A12" s="31" t="s">
        <v>14</v>
      </c>
      <c r="B12" s="6" t="s">
        <v>10</v>
      </c>
      <c r="C12" s="24">
        <v>37748910.689999998</v>
      </c>
      <c r="D12" s="28">
        <v>8379285.9900000002</v>
      </c>
      <c r="E12" s="28">
        <f t="shared" si="0"/>
        <v>22.197424606002585</v>
      </c>
      <c r="F12" s="29"/>
    </row>
    <row r="13" spans="1:6" ht="78.75" hidden="1">
      <c r="A13" s="32">
        <v>2</v>
      </c>
      <c r="B13" s="6" t="s">
        <v>3</v>
      </c>
      <c r="C13" s="24"/>
      <c r="D13" s="28"/>
      <c r="E13" s="28" t="e">
        <f t="shared" si="0"/>
        <v>#DIV/0!</v>
      </c>
      <c r="F13" s="29"/>
    </row>
    <row r="14" spans="1:6" ht="31.5">
      <c r="A14" s="33" t="s">
        <v>15</v>
      </c>
      <c r="B14" s="6" t="s">
        <v>4</v>
      </c>
      <c r="C14" s="24">
        <v>256077</v>
      </c>
      <c r="D14" s="28"/>
      <c r="E14" s="28">
        <f t="shared" si="0"/>
        <v>0</v>
      </c>
      <c r="F14" s="29"/>
    </row>
    <row r="15" spans="1:6" ht="15.75">
      <c r="A15" s="33" t="s">
        <v>16</v>
      </c>
      <c r="B15" s="6" t="s">
        <v>11</v>
      </c>
      <c r="C15" s="24">
        <v>6400000</v>
      </c>
      <c r="D15" s="28">
        <v>1670682.34</v>
      </c>
      <c r="E15" s="28">
        <f t="shared" si="0"/>
        <v>26.104411562500001</v>
      </c>
      <c r="F15" s="29"/>
    </row>
    <row r="16" spans="1:6" ht="46.5" customHeight="1">
      <c r="A16" s="33" t="s">
        <v>17</v>
      </c>
      <c r="B16" s="6" t="s">
        <v>5</v>
      </c>
      <c r="C16" s="24">
        <f>10978200+948278</f>
        <v>11926478</v>
      </c>
      <c r="D16" s="28">
        <v>1194978</v>
      </c>
      <c r="E16" s="28">
        <f t="shared" si="0"/>
        <v>10.019538039645903</v>
      </c>
      <c r="F16" s="29"/>
    </row>
    <row r="17" spans="1:6" ht="15.75" hidden="1">
      <c r="A17" s="33" t="s">
        <v>22</v>
      </c>
      <c r="B17" s="6" t="s">
        <v>23</v>
      </c>
      <c r="C17" s="24"/>
      <c r="D17" s="28"/>
      <c r="E17" s="28" t="e">
        <f t="shared" si="0"/>
        <v>#DIV/0!</v>
      </c>
      <c r="F17" s="29"/>
    </row>
    <row r="18" spans="1:6" ht="15.75">
      <c r="A18" s="33" t="s">
        <v>22</v>
      </c>
      <c r="B18" s="6" t="s">
        <v>25</v>
      </c>
      <c r="C18" s="24">
        <f>6200000+60000</f>
        <v>6260000</v>
      </c>
      <c r="D18" s="28">
        <v>38700</v>
      </c>
      <c r="E18" s="28">
        <f t="shared" si="0"/>
        <v>0.61821086261980829</v>
      </c>
      <c r="F18" s="29"/>
    </row>
    <row r="19" spans="1:6" ht="15.75">
      <c r="A19" s="33" t="s">
        <v>33</v>
      </c>
      <c r="B19" s="6" t="s">
        <v>23</v>
      </c>
      <c r="C19" s="24">
        <v>9886460</v>
      </c>
      <c r="D19" s="28"/>
      <c r="E19" s="28">
        <f t="shared" si="0"/>
        <v>0</v>
      </c>
      <c r="F19" s="29"/>
    </row>
    <row r="20" spans="1:6" ht="15.75">
      <c r="A20" s="33" t="s">
        <v>38</v>
      </c>
      <c r="B20" s="6" t="s">
        <v>35</v>
      </c>
      <c r="C20" s="24">
        <v>300000</v>
      </c>
      <c r="D20" s="28"/>
      <c r="E20" s="28">
        <f t="shared" si="0"/>
        <v>0</v>
      </c>
      <c r="F20" s="29"/>
    </row>
    <row r="21" spans="1:6" ht="31.5">
      <c r="A21" s="33" t="s">
        <v>47</v>
      </c>
      <c r="B21" s="6" t="s">
        <v>48</v>
      </c>
      <c r="C21" s="24">
        <v>2000000</v>
      </c>
      <c r="D21" s="28"/>
      <c r="E21" s="28">
        <f t="shared" si="0"/>
        <v>0</v>
      </c>
      <c r="F21" s="29"/>
    </row>
    <row r="22" spans="1:6" ht="15.75">
      <c r="A22" s="34">
        <v>2</v>
      </c>
      <c r="B22" s="26" t="s">
        <v>12</v>
      </c>
      <c r="C22" s="21">
        <f>C23</f>
        <v>400000</v>
      </c>
      <c r="D22" s="21">
        <f>D23</f>
        <v>0</v>
      </c>
      <c r="E22" s="28">
        <f t="shared" si="0"/>
        <v>0</v>
      </c>
      <c r="F22" s="29"/>
    </row>
    <row r="23" spans="1:6" ht="47.25">
      <c r="A23" s="33" t="s">
        <v>18</v>
      </c>
      <c r="B23" s="6" t="s">
        <v>21</v>
      </c>
      <c r="C23" s="18">
        <f>C25</f>
        <v>400000</v>
      </c>
      <c r="D23" s="18">
        <f>D25</f>
        <v>0</v>
      </c>
      <c r="E23" s="28">
        <f t="shared" si="0"/>
        <v>0</v>
      </c>
      <c r="F23" s="29"/>
    </row>
    <row r="24" spans="1:6" ht="31.5" hidden="1">
      <c r="A24" s="33" t="s">
        <v>19</v>
      </c>
      <c r="B24" s="6" t="s">
        <v>10</v>
      </c>
      <c r="C24" s="18"/>
      <c r="D24" s="28"/>
      <c r="E24" s="28" t="e">
        <f t="shared" si="0"/>
        <v>#DIV/0!</v>
      </c>
      <c r="F24" s="29"/>
    </row>
    <row r="25" spans="1:6" ht="31.5">
      <c r="A25" s="33" t="s">
        <v>19</v>
      </c>
      <c r="B25" s="6" t="s">
        <v>27</v>
      </c>
      <c r="C25" s="18">
        <v>400000</v>
      </c>
      <c r="D25" s="28"/>
      <c r="E25" s="28">
        <f t="shared" si="0"/>
        <v>0</v>
      </c>
      <c r="F25" s="29"/>
    </row>
    <row r="26" spans="1:6" ht="31.5">
      <c r="A26" s="34">
        <v>3</v>
      </c>
      <c r="B26" s="26" t="s">
        <v>26</v>
      </c>
      <c r="C26" s="21">
        <f>C27+C28+C30</f>
        <v>8113014</v>
      </c>
      <c r="D26" s="21">
        <f>D27+D28+D30</f>
        <v>0</v>
      </c>
      <c r="E26" s="28">
        <f t="shared" si="0"/>
        <v>0</v>
      </c>
      <c r="F26" s="29"/>
    </row>
    <row r="27" spans="1:6" ht="28.5" customHeight="1">
      <c r="A27" s="33" t="s">
        <v>37</v>
      </c>
      <c r="B27" s="6" t="s">
        <v>27</v>
      </c>
      <c r="C27" s="18">
        <v>223431</v>
      </c>
      <c r="D27" s="28"/>
      <c r="E27" s="28">
        <f t="shared" si="0"/>
        <v>0</v>
      </c>
      <c r="F27" s="29"/>
    </row>
    <row r="28" spans="1:6" ht="15.75" hidden="1">
      <c r="A28" s="33" t="s">
        <v>36</v>
      </c>
      <c r="B28" s="6"/>
      <c r="C28" s="18"/>
      <c r="D28" s="28"/>
      <c r="E28" s="28" t="e">
        <f t="shared" si="0"/>
        <v>#DIV/0!</v>
      </c>
      <c r="F28" s="29"/>
    </row>
    <row r="29" spans="1:6" ht="15.75" hidden="1">
      <c r="A29" s="33"/>
      <c r="B29" s="6"/>
      <c r="C29" s="18"/>
      <c r="D29" s="28"/>
      <c r="E29" s="28"/>
      <c r="F29" s="29"/>
    </row>
    <row r="30" spans="1:6" ht="38.25" customHeight="1">
      <c r="A30" s="33" t="s">
        <v>36</v>
      </c>
      <c r="B30" s="6" t="s">
        <v>34</v>
      </c>
      <c r="C30" s="18">
        <f>7823653+65930</f>
        <v>7889583</v>
      </c>
      <c r="D30" s="28"/>
      <c r="E30" s="28">
        <f t="shared" si="0"/>
        <v>0</v>
      </c>
      <c r="F30" s="29"/>
    </row>
    <row r="31" spans="1:6" ht="38.25" customHeight="1">
      <c r="A31" s="34">
        <v>4</v>
      </c>
      <c r="B31" s="26" t="s">
        <v>50</v>
      </c>
      <c r="C31" s="18">
        <v>304400</v>
      </c>
      <c r="D31" s="28"/>
      <c r="E31" s="28"/>
      <c r="F31" s="29"/>
    </row>
    <row r="32" spans="1:6" ht="15.75">
      <c r="A32" s="35"/>
      <c r="B32" s="10" t="s">
        <v>32</v>
      </c>
      <c r="C32" s="43">
        <f>C10+C22+C26+C31</f>
        <v>83595339.689999998</v>
      </c>
      <c r="D32" s="43">
        <f>D10+D22+D26</f>
        <v>11283646.33</v>
      </c>
      <c r="E32" s="28">
        <f t="shared" si="0"/>
        <v>13.497937052284978</v>
      </c>
      <c r="F32" s="29"/>
    </row>
    <row r="33" spans="1:6" ht="15.75">
      <c r="A33" s="38" t="s">
        <v>29</v>
      </c>
      <c r="B33" s="39"/>
      <c r="C33" s="40"/>
      <c r="D33" s="29"/>
      <c r="E33" s="29"/>
      <c r="F33" s="29"/>
    </row>
    <row r="34" spans="1:6" ht="15.75">
      <c r="A34" s="16"/>
      <c r="B34" s="17" t="s">
        <v>46</v>
      </c>
      <c r="C34" s="22">
        <v>12900018.689999999</v>
      </c>
      <c r="D34" s="1">
        <v>12900018.689999999</v>
      </c>
      <c r="E34" s="36">
        <f>D34/C34*100</f>
        <v>100</v>
      </c>
      <c r="F34" s="29"/>
    </row>
    <row r="35" spans="1:6" ht="81" customHeight="1">
      <c r="A35" s="7"/>
      <c r="B35" s="8" t="s">
        <v>2</v>
      </c>
      <c r="C35" s="23">
        <v>40807400</v>
      </c>
      <c r="D35" s="1">
        <v>10971392.029999999</v>
      </c>
      <c r="E35" s="36">
        <f>D35/C35*100</f>
        <v>26.885790395859573</v>
      </c>
      <c r="F35" s="29"/>
    </row>
    <row r="36" spans="1:6" ht="47.25">
      <c r="A36" s="7"/>
      <c r="B36" s="8" t="s">
        <v>30</v>
      </c>
      <c r="C36" s="23">
        <f>10978200+948278</f>
        <v>11926478</v>
      </c>
      <c r="D36" s="37">
        <v>1194978</v>
      </c>
      <c r="E36" s="36">
        <f t="shared" ref="E36:E41" si="1">D36/C36*100</f>
        <v>10.019538039645903</v>
      </c>
      <c r="F36" s="29"/>
    </row>
    <row r="37" spans="1:6" ht="15.75">
      <c r="A37" s="7"/>
      <c r="B37" s="8" t="s">
        <v>49</v>
      </c>
      <c r="C37" s="23">
        <v>9886460</v>
      </c>
      <c r="D37" s="1"/>
      <c r="E37" s="36">
        <f t="shared" si="1"/>
        <v>0</v>
      </c>
      <c r="F37" s="29"/>
    </row>
    <row r="38" spans="1:6" ht="15.75">
      <c r="A38" s="7"/>
      <c r="B38" s="8" t="s">
        <v>43</v>
      </c>
      <c r="C38" s="23">
        <f>C39+C40+C41</f>
        <v>8074983</v>
      </c>
      <c r="D38" s="1"/>
      <c r="E38" s="36">
        <f t="shared" si="1"/>
        <v>0</v>
      </c>
      <c r="F38" s="29"/>
    </row>
    <row r="39" spans="1:6" ht="31.5">
      <c r="A39" s="7"/>
      <c r="B39" s="8" t="s">
        <v>42</v>
      </c>
      <c r="C39" s="23">
        <v>7704653</v>
      </c>
      <c r="D39" s="1"/>
      <c r="E39" s="36">
        <f t="shared" si="1"/>
        <v>0</v>
      </c>
      <c r="F39" s="29"/>
    </row>
    <row r="40" spans="1:6" ht="31.5">
      <c r="A40" s="7"/>
      <c r="B40" s="8" t="s">
        <v>44</v>
      </c>
      <c r="C40" s="23">
        <v>65930</v>
      </c>
      <c r="D40" s="1"/>
      <c r="E40" s="36">
        <f t="shared" si="1"/>
        <v>0</v>
      </c>
      <c r="F40" s="29"/>
    </row>
    <row r="41" spans="1:6" ht="15.75">
      <c r="A41" s="7"/>
      <c r="B41" s="8" t="s">
        <v>45</v>
      </c>
      <c r="C41" s="23">
        <v>304400</v>
      </c>
      <c r="D41" s="1">
        <v>304400</v>
      </c>
      <c r="E41" s="36">
        <f t="shared" si="1"/>
        <v>100</v>
      </c>
      <c r="F41" s="29"/>
    </row>
    <row r="42" spans="1:6" ht="15.75">
      <c r="A42" s="7"/>
      <c r="B42" s="8"/>
      <c r="C42" s="23"/>
      <c r="D42" s="1"/>
      <c r="E42" s="1"/>
      <c r="F42" s="29"/>
    </row>
    <row r="43" spans="1:6" ht="15.75">
      <c r="A43" s="7"/>
      <c r="B43" s="9" t="s">
        <v>31</v>
      </c>
      <c r="C43" s="15">
        <f>C35+C36+C37+C38+C34</f>
        <v>83595339.689999998</v>
      </c>
      <c r="D43" s="15">
        <f>D35+D36+D37+D38+D34+D41</f>
        <v>25370788.719999999</v>
      </c>
      <c r="E43" s="11">
        <f t="shared" ref="E43" si="2">E35+E36+E37+E38</f>
        <v>36.905328435505474</v>
      </c>
      <c r="F43" s="29"/>
    </row>
    <row r="44" spans="1:6" ht="15.75">
      <c r="A44" s="1"/>
      <c r="B44" s="1"/>
      <c r="C44" s="1"/>
    </row>
    <row r="45" spans="1:6" ht="15.75">
      <c r="A45" s="1"/>
      <c r="B45" s="1"/>
      <c r="C45" s="1"/>
    </row>
    <row r="46" spans="1:6" ht="15.75">
      <c r="A46" s="1"/>
      <c r="B46" s="1"/>
      <c r="C46" s="1"/>
    </row>
    <row r="47" spans="1:6" ht="15.75">
      <c r="A47" s="1"/>
      <c r="B47" s="1"/>
      <c r="C47" s="1"/>
    </row>
    <row r="48" spans="1:6" ht="15.75">
      <c r="A48" s="1"/>
      <c r="B48" s="1"/>
      <c r="C48" s="1"/>
    </row>
    <row r="49" spans="1:3" ht="15.75">
      <c r="A49" s="1"/>
      <c r="B49" s="1"/>
      <c r="C49" s="1"/>
    </row>
    <row r="50" spans="1:3" ht="15.75">
      <c r="A50" s="1"/>
      <c r="B50" s="1"/>
      <c r="C50" s="1"/>
    </row>
  </sheetData>
  <mergeCells count="3">
    <mergeCell ref="A33:C33"/>
    <mergeCell ref="B6:E6"/>
    <mergeCell ref="C8:E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2023-04-13T04:48:53Z</dcterms:modified>
</cp:coreProperties>
</file>