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90E9ACF5-44CF-4DC5-AEF8-3088DF0EEFE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5 " sheetId="7" r:id="rId1"/>
    <sheet name="6 " sheetId="8" r:id="rId2"/>
  </sheets>
  <definedNames>
    <definedName name="_xlnm.Print_Area" localSheetId="0">'5 '!$A$1:$R$66</definedName>
    <definedName name="_xlnm.Print_Area" localSheetId="1">'6 '!$A$1:$K$71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8" l="1"/>
  <c r="J13" i="8"/>
  <c r="I13" i="8"/>
  <c r="R13" i="7"/>
  <c r="Q14" i="7"/>
  <c r="P12" i="7"/>
  <c r="P13" i="7"/>
  <c r="P68" i="7"/>
  <c r="P67" i="7"/>
  <c r="K19" i="8"/>
  <c r="J19" i="8"/>
  <c r="E18" i="8"/>
  <c r="F22" i="8"/>
  <c r="F21" i="8" s="1"/>
  <c r="E24" i="8"/>
  <c r="E25" i="8"/>
  <c r="E26" i="8"/>
  <c r="E27" i="8"/>
  <c r="E28" i="8"/>
  <c r="E29" i="8"/>
  <c r="E13" i="8" l="1"/>
  <c r="F11" i="8"/>
  <c r="J11" i="8"/>
  <c r="J10" i="8" s="1"/>
  <c r="G52" i="8"/>
  <c r="G20" i="8" s="1"/>
  <c r="H52" i="8"/>
  <c r="H20" i="8" s="1"/>
  <c r="I52" i="8"/>
  <c r="I20" i="8" s="1"/>
  <c r="J52" i="8"/>
  <c r="J20" i="8" s="1"/>
  <c r="K52" i="8"/>
  <c r="K20" i="8" s="1"/>
  <c r="F52" i="8"/>
  <c r="E55" i="8"/>
  <c r="E56" i="8"/>
  <c r="E57" i="8"/>
  <c r="E58" i="8"/>
  <c r="E59" i="8"/>
  <c r="E60" i="8"/>
  <c r="E61" i="8"/>
  <c r="E63" i="8"/>
  <c r="E64" i="8"/>
  <c r="F62" i="8"/>
  <c r="G62" i="8"/>
  <c r="I62" i="8"/>
  <c r="H62" i="8"/>
  <c r="E65" i="8"/>
  <c r="E66" i="8"/>
  <c r="E67" i="8"/>
  <c r="E68" i="8"/>
  <c r="E69" i="8"/>
  <c r="E70" i="8"/>
  <c r="E71" i="8"/>
  <c r="J22" i="8"/>
  <c r="J21" i="8" s="1"/>
  <c r="K22" i="8"/>
  <c r="K21" i="8" s="1"/>
  <c r="G22" i="8"/>
  <c r="E31" i="8"/>
  <c r="I30" i="8"/>
  <c r="I22" i="8" s="1"/>
  <c r="I21" i="8" s="1"/>
  <c r="H30" i="8"/>
  <c r="E30" i="8" s="1"/>
  <c r="R12" i="7"/>
  <c r="Q12" i="7"/>
  <c r="R14" i="7"/>
  <c r="P14" i="7"/>
  <c r="E62" i="8" l="1"/>
  <c r="I19" i="8"/>
  <c r="H22" i="8"/>
  <c r="K11" i="8"/>
  <c r="K10" i="8" s="1"/>
  <c r="G21" i="8"/>
  <c r="G11" i="8"/>
  <c r="G10" i="8" s="1"/>
  <c r="I11" i="8"/>
  <c r="I10" i="8" s="1"/>
  <c r="O12" i="7"/>
  <c r="P27" i="7"/>
  <c r="N27" i="7"/>
  <c r="O27" i="7"/>
  <c r="E50" i="8"/>
  <c r="J49" i="8"/>
  <c r="J17" i="8" s="1"/>
  <c r="F49" i="8"/>
  <c r="F17" i="8" s="1"/>
  <c r="J48" i="8"/>
  <c r="J16" i="8" s="1"/>
  <c r="F48" i="8"/>
  <c r="F16" i="8" s="1"/>
  <c r="J47" i="8"/>
  <c r="J15" i="8" s="1"/>
  <c r="F47" i="8"/>
  <c r="F15" i="8" s="1"/>
  <c r="J44" i="8"/>
  <c r="F44" i="8"/>
  <c r="E42" i="8"/>
  <c r="E41" i="8"/>
  <c r="E40" i="8"/>
  <c r="E39" i="8"/>
  <c r="E38" i="8"/>
  <c r="E37" i="8"/>
  <c r="E36" i="8"/>
  <c r="E35" i="8"/>
  <c r="J33" i="8"/>
  <c r="J32" i="8" s="1"/>
  <c r="I33" i="8"/>
  <c r="I32" i="8" s="1"/>
  <c r="H33" i="8"/>
  <c r="H32" i="8" s="1"/>
  <c r="G33" i="8"/>
  <c r="G32" i="8" s="1"/>
  <c r="F33" i="8"/>
  <c r="F20" i="8"/>
  <c r="E20" i="8" s="1"/>
  <c r="F19" i="8"/>
  <c r="E19" i="8" s="1"/>
  <c r="F14" i="8"/>
  <c r="E14" i="8" s="1"/>
  <c r="F10" i="8"/>
  <c r="R64" i="7"/>
  <c r="Q64" i="7"/>
  <c r="P64" i="7"/>
  <c r="O64" i="7"/>
  <c r="N64" i="7"/>
  <c r="M64" i="7"/>
  <c r="M32" i="7"/>
  <c r="M27" i="7" s="1"/>
  <c r="M12" i="7" s="1"/>
  <c r="M24" i="7"/>
  <c r="H11" i="8" l="1"/>
  <c r="H10" i="8" s="1"/>
  <c r="H21" i="8"/>
  <c r="E22" i="8"/>
  <c r="E11" i="8" s="1"/>
  <c r="E10" i="8" s="1"/>
  <c r="E21" i="8"/>
  <c r="E16" i="8"/>
  <c r="E15" i="8"/>
  <c r="E33" i="8"/>
  <c r="E17" i="8"/>
  <c r="P10" i="7"/>
  <c r="R10" i="7"/>
  <c r="F32" i="8"/>
  <c r="E32" i="8" s="1"/>
  <c r="Q10" i="7"/>
  <c r="O10" i="7"/>
  <c r="M10" i="7"/>
</calcChain>
</file>

<file path=xl/sharedStrings.xml><?xml version="1.0" encoding="utf-8"?>
<sst xmlns="http://schemas.openxmlformats.org/spreadsheetml/2006/main" count="400" uniqueCount="130">
  <si>
    <t>Код аналитической программной классификации</t>
  </si>
  <si>
    <t>2020 год</t>
  </si>
  <si>
    <t>МП</t>
  </si>
  <si>
    <t>Пп</t>
  </si>
  <si>
    <t>05</t>
  </si>
  <si>
    <t>2</t>
  </si>
  <si>
    <t>3</t>
  </si>
  <si>
    <t>4</t>
  </si>
  <si>
    <t>5</t>
  </si>
  <si>
    <t>2021 год</t>
  </si>
  <si>
    <t>2022 год</t>
  </si>
  <si>
    <t>2023 год</t>
  </si>
  <si>
    <t>2024 год</t>
  </si>
  <si>
    <t>2025 год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</si>
  <si>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</si>
  <si>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</si>
  <si>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</si>
  <si>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</si>
  <si>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</si>
  <si>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</si>
  <si>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02</t>
  </si>
  <si>
    <t>03</t>
  </si>
  <si>
    <t>2.1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</si>
  <si>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</si>
  <si>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</si>
  <si>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04</t>
  </si>
  <si>
    <t>Ж</t>
  </si>
  <si>
    <t>Релизация мероприятий по благоустройству сельских территорий</t>
  </si>
  <si>
    <t>3.1</t>
  </si>
  <si>
    <t>3.2</t>
  </si>
  <si>
    <t>07</t>
  </si>
  <si>
    <t>08</t>
  </si>
  <si>
    <t>09</t>
  </si>
  <si>
    <t>10</t>
  </si>
  <si>
    <t>11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</si>
  <si>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</si>
  <si>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</si>
  <si>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>Показатель применения меры</t>
  </si>
  <si>
    <t>ГРБС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</si>
  <si>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</si>
  <si>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</si>
  <si>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</si>
  <si>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</si>
  <si>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</si>
  <si>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</si>
  <si>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</si>
  <si>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</si>
  <si>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</si>
  <si>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</si>
  <si>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</si>
  <si>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</si>
  <si>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</si>
  <si>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</si>
  <si>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</si>
  <si>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</si>
  <si>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</si>
  <si>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</si>
  <si>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</si>
  <si>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</si>
  <si>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</si>
  <si>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</si>
  <si>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</si>
  <si>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</si>
  <si>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</si>
  <si>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</si>
  <si>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</si>
  <si>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</si>
  <si>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</si>
  <si>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</si>
  <si>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</si>
  <si>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</si>
  <si>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</si>
  <si>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</si>
  <si>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</si>
  <si>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</si>
  <si>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</si>
  <si>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</si>
  <si>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</si>
  <si>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</si>
  <si>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</si>
  <si>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</si>
  <si>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</si>
  <si>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</si>
  <si>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</si>
  <si>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</si>
  <si>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</si>
  <si>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</si>
  <si>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</si>
  <si>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</si>
  <si>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</si>
  <si>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</si>
  <si>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</si>
  <si>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</si>
  <si>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</si>
  <si>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</si>
  <si>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</si>
  <si>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</si>
  <si>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</si>
  <si>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</si>
  <si>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</si>
  <si>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</si>
  <si>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</si>
  <si>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</si>
  <si>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</si>
  <si>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050360190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</si>
  <si>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</si>
  <si>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</si>
  <si>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</si>
  <si>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Создание условий для устойчивого экономического развития на 2022-2025  годы</t>
  </si>
  <si>
    <t xml:space="preserve">«Создание условий для устойчивого экономического развития» на 2022-2025 годы </t>
  </si>
  <si>
    <t>466</t>
  </si>
  <si>
    <t>Ресурсное обеспечение реализации муниципальной программы за счет средств бюджета муниципального образования  Муниципальный округ Кезский район Удмуртской Республики"</t>
  </si>
  <si>
    <t>Подготовка проектов межевания земельных участков и на проведение кадастровых работ</t>
  </si>
  <si>
    <t>05103L5990</t>
  </si>
  <si>
    <t>05103S6290</t>
  </si>
  <si>
    <t>05Ж05L5769</t>
  </si>
  <si>
    <t>05Ж05L576А</t>
  </si>
  <si>
    <t>12</t>
  </si>
  <si>
    <t>Капитальный ремонт сетей водоснабжения  в с. Юски</t>
  </si>
  <si>
    <t>Капитальный ремонт сетей водоснабжения в д. Новый Унтем</t>
  </si>
  <si>
    <t>Газораспределительные сети д. Верх Уди, д. Ключевское, д. Адямигурт</t>
  </si>
  <si>
    <t>Капитальный ремонт МБУДО "Кезский РЦДТ"</t>
  </si>
  <si>
    <t>Капитальный ремонт здания Удмурт-Зязьгорского клуба</t>
  </si>
  <si>
    <t>05Ж0562200</t>
  </si>
  <si>
    <t>Упраление территориального развития</t>
  </si>
  <si>
    <t xml:space="preserve">Приложение 4 к Постановлению Администрации муниципального образования "Муниципальный округ  Кезский район Удмуртской Республики"  от 28 февраля  2023 года № 222 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</si>
  <si>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 от 18 марта 2022 года № 412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</si>
  <si>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 от 18 марта 2022 года №412</t>
  </si>
  <si>
    <t>Приложение №3 к постановлению Администрации Администрации муниципального образования "Муниципальный округ  Кезский район Удмуртской Республики" от 28 февраля  2023 года № 222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</si>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</sst>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5" fillId="0" borderId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2" borderId="0" applyNumberFormat="0" applyBorder="0" applyAlignment="0" applyProtection="0"/>
    <xf numFmtId="0" fontId="7" fillId="6" borderId="7" applyNumberFormat="0" applyAlignment="0" applyProtection="0"/>
    <xf numFmtId="0" fontId="8" fillId="13" borderId="8" applyNumberFormat="0" applyAlignment="0" applyProtection="0"/>
    <xf numFmtId="0" fontId="9" fillId="13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14" borderId="13" applyNumberFormat="0" applyAlignment="0" applyProtection="0"/>
    <xf numFmtId="0" fontId="15" fillId="0" borderId="0" applyNumberFormat="0" applyFill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16" borderId="14" applyNumberFormat="0" applyFont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173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center" vertical="top" wrapText="1"/>
    </xf>
    <xf numFmtId="0" fontId="28" fillId="0" borderId="0" xfId="0" applyFont="1"/>
    <xf numFmtId="0" fontId="29" fillId="3" borderId="0" xfId="0" applyFont="1" applyFill="1"/>
    <xf numFmtId="0" fontId="30" fillId="3" borderId="0" xfId="0" applyFont="1" applyFill="1" applyAlignment="1">
      <alignment horizontal="center" vertical="center" wrapText="1"/>
    </xf>
    <xf numFmtId="0" fontId="31" fillId="3" borderId="0" xfId="0" applyFont="1" applyFill="1"/>
    <xf numFmtId="0" fontId="32" fillId="3" borderId="0" xfId="0" applyFont="1" applyFill="1" applyAlignment="1">
      <alignment horizontal="center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vertical="top" wrapText="1"/>
    </xf>
    <xf numFmtId="0" fontId="30" fillId="3" borderId="1" xfId="0" applyFont="1" applyFill="1" applyBorder="1" applyAlignment="1">
      <alignment horizontal="center" vertical="top" wrapText="1"/>
    </xf>
    <xf numFmtId="2" fontId="30" fillId="3" borderId="1" xfId="0" applyNumberFormat="1" applyFont="1" applyFill="1" applyBorder="1" applyAlignment="1">
      <alignment horizontal="center" vertical="top" wrapText="1"/>
    </xf>
    <xf numFmtId="166" fontId="30" fillId="3" borderId="1" xfId="0" applyNumberFormat="1" applyFont="1" applyFill="1" applyBorder="1" applyAlignment="1">
      <alignment horizontal="center" vertical="top" wrapText="1"/>
    </xf>
    <xf numFmtId="165" fontId="30" fillId="3" borderId="1" xfId="0" applyNumberFormat="1" applyFont="1" applyFill="1" applyBorder="1" applyAlignment="1">
      <alignment horizontal="center" vertical="top" wrapText="1"/>
    </xf>
    <xf numFmtId="0" fontId="27" fillId="3" borderId="1" xfId="0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vertical="top" wrapText="1"/>
    </xf>
    <xf numFmtId="164" fontId="30" fillId="3" borderId="1" xfId="0" applyNumberFormat="1" applyFont="1" applyFill="1" applyBorder="1" applyAlignment="1">
      <alignment horizontal="center" vertical="top" wrapText="1"/>
    </xf>
    <xf numFmtId="49" fontId="30" fillId="0" borderId="2" xfId="0" applyNumberFormat="1" applyFont="1" applyBorder="1" applyAlignment="1">
      <alignment horizontal="center" vertical="top"/>
    </xf>
    <xf numFmtId="0" fontId="30" fillId="0" borderId="1" xfId="0" applyFont="1" applyBorder="1" applyAlignment="1">
      <alignment horizontal="left" vertical="top" wrapText="1"/>
    </xf>
    <xf numFmtId="0" fontId="30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/>
    </xf>
    <xf numFmtId="1" fontId="30" fillId="3" borderId="1" xfId="0" applyNumberFormat="1" applyFont="1" applyFill="1" applyBorder="1" applyAlignment="1">
      <alignment horizontal="center" vertical="top"/>
    </xf>
    <xf numFmtId="0" fontId="28" fillId="0" borderId="1" xfId="0" applyFont="1" applyBorder="1"/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64" fontId="27" fillId="3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top"/>
    </xf>
    <xf numFmtId="0" fontId="27" fillId="0" borderId="1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165" fontId="33" fillId="0" borderId="1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left" vertical="top" wrapText="1"/>
    </xf>
    <xf numFmtId="2" fontId="27" fillId="3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top" wrapText="1"/>
    </xf>
    <xf numFmtId="49" fontId="27" fillId="0" borderId="2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top" wrapText="1"/>
    </xf>
    <xf numFmtId="0" fontId="36" fillId="0" borderId="1" xfId="0" applyFont="1" applyBorder="1"/>
    <xf numFmtId="0" fontId="35" fillId="0" borderId="4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/>
    <xf numFmtId="0" fontId="37" fillId="0" borderId="0" xfId="0" applyFont="1"/>
    <xf numFmtId="0" fontId="35" fillId="0" borderId="1" xfId="0" applyFont="1" applyBorder="1" applyAlignment="1">
      <alignment horizontal="left" vertical="top" wrapText="1"/>
    </xf>
    <xf numFmtId="0" fontId="25" fillId="0" borderId="0" xfId="0" applyFont="1"/>
    <xf numFmtId="49" fontId="30" fillId="0" borderId="16" xfId="0" applyNumberFormat="1" applyFont="1" applyBorder="1" applyAlignment="1">
      <alignment horizontal="center" vertical="top"/>
    </xf>
    <xf numFmtId="165" fontId="30" fillId="3" borderId="1" xfId="0" applyNumberFormat="1" applyFont="1" applyFill="1" applyBorder="1" applyAlignment="1">
      <alignment horizontal="center" vertical="top"/>
    </xf>
    <xf numFmtId="0" fontId="29" fillId="0" borderId="0" xfId="0" applyFont="1" applyAlignment="1">
      <alignment vertical="top" wrapText="1"/>
    </xf>
    <xf numFmtId="0" fontId="28" fillId="3" borderId="0" xfId="0" applyFont="1" applyFill="1"/>
    <xf numFmtId="0" fontId="38" fillId="0" borderId="0" xfId="0" applyFont="1" applyAlignment="1">
      <alignment wrapText="1"/>
    </xf>
    <xf numFmtId="49" fontId="30" fillId="3" borderId="1" xfId="0" applyNumberFormat="1" applyFont="1" applyFill="1" applyBorder="1" applyAlignment="1">
      <alignment horizontal="center" vertical="top"/>
    </xf>
    <xf numFmtId="0" fontId="30" fillId="3" borderId="1" xfId="0" applyFont="1" applyFill="1" applyBorder="1" applyAlignment="1">
      <alignment horizontal="left" vertical="top" wrapText="1"/>
    </xf>
    <xf numFmtId="0" fontId="27" fillId="3" borderId="1" xfId="0" applyFont="1" applyFill="1" applyBorder="1" applyAlignment="1">
      <alignment horizontal="left" vertical="top" wrapText="1"/>
    </xf>
    <xf numFmtId="49" fontId="30" fillId="3" borderId="1" xfId="0" applyNumberFormat="1" applyFont="1" applyFill="1" applyBorder="1" applyAlignment="1">
      <alignment horizontal="center" vertical="top" wrapText="1"/>
    </xf>
    <xf numFmtId="49" fontId="27" fillId="3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2" fontId="27" fillId="3" borderId="1" xfId="0" applyNumberFormat="1" applyFont="1" applyFill="1" applyBorder="1" applyAlignment="1">
      <alignment horizontal="center" vertical="top" wrapText="1"/>
    </xf>
    <xf numFmtId="2" fontId="27" fillId="3" borderId="1" xfId="0" applyNumberFormat="1" applyFont="1" applyFill="1" applyBorder="1" applyAlignment="1">
      <alignment horizontal="center" vertical="top"/>
    </xf>
    <xf numFmtId="166" fontId="27" fillId="3" borderId="1" xfId="0" applyNumberFormat="1" applyFont="1" applyFill="1" applyBorder="1" applyAlignment="1">
      <alignment horizontal="center" vertical="top"/>
    </xf>
    <xf numFmtId="2" fontId="28" fillId="0" borderId="1" xfId="0" applyNumberFormat="1" applyFont="1" applyBorder="1"/>
    <xf numFmtId="0" fontId="30" fillId="3" borderId="1" xfId="0" applyFont="1" applyFill="1" applyBorder="1" applyAlignment="1">
      <alignment horizontal="center" vertical="top"/>
    </xf>
    <xf numFmtId="2" fontId="30" fillId="3" borderId="1" xfId="0" applyNumberFormat="1" applyFont="1" applyFill="1" applyBorder="1" applyAlignment="1">
      <alignment horizontal="center" vertical="top"/>
    </xf>
    <xf numFmtId="165" fontId="27" fillId="3" borderId="1" xfId="0" applyNumberFormat="1" applyFont="1" applyFill="1" applyBorder="1" applyAlignment="1">
      <alignment horizontal="center" vertical="top"/>
    </xf>
    <xf numFmtId="49" fontId="27" fillId="3" borderId="1" xfId="0" applyNumberFormat="1" applyFont="1" applyFill="1" applyBorder="1" applyAlignment="1">
      <alignment horizontal="center" vertical="top" wrapText="1"/>
    </xf>
    <xf numFmtId="49" fontId="39" fillId="3" borderId="1" xfId="0" applyNumberFormat="1" applyFont="1" applyFill="1" applyBorder="1" applyAlignment="1">
      <alignment horizontal="center" vertical="top"/>
    </xf>
    <xf numFmtId="0" fontId="27" fillId="3" borderId="1" xfId="0" applyFont="1" applyFill="1" applyBorder="1" applyAlignment="1">
      <alignment horizontal="center" vertical="top"/>
    </xf>
    <xf numFmtId="0" fontId="28" fillId="0" borderId="1" xfId="0" applyFont="1" applyBorder="1" applyAlignment="1">
      <alignment vertical="top" wrapText="1"/>
    </xf>
    <xf numFmtId="0" fontId="26" fillId="3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49" fontId="24" fillId="0" borderId="2" xfId="0" applyNumberFormat="1" applyFont="1" applyBorder="1" applyAlignment="1">
      <alignment horizontal="center" vertical="top" wrapText="1"/>
    </xf>
    <xf numFmtId="49" fontId="24" fillId="0" borderId="16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3" xfId="0" applyBorder="1" applyAlignment="1">
      <alignment horizontal="center"/>
    </xf>
    <xf numFmtId="49" fontId="24" fillId="0" borderId="2" xfId="0" applyNumberFormat="1" applyFont="1" applyBorder="1" applyAlignment="1">
      <alignment horizontal="left" vertical="top" wrapText="1"/>
    </xf>
    <xf numFmtId="49" fontId="24" fillId="0" borderId="16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33" fillId="0" borderId="2" xfId="0" applyNumberFormat="1" applyFont="1" applyBorder="1" applyAlignment="1">
      <alignment horizontal="center" vertical="top" wrapText="1"/>
    </xf>
    <xf numFmtId="49" fontId="33" fillId="0" borderId="16" xfId="0" applyNumberFormat="1" applyFont="1" applyBorder="1" applyAlignment="1">
      <alignment horizontal="center" vertical="top" wrapText="1"/>
    </xf>
    <xf numFmtId="49" fontId="33" fillId="0" borderId="3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3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3" xfId="0" applyFont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27" fillId="3" borderId="2" xfId="0" applyNumberFormat="1" applyFont="1" applyFill="1" applyBorder="1" applyAlignment="1">
      <alignment horizontal="center" vertical="top" wrapText="1"/>
    </xf>
    <xf numFmtId="49" fontId="27" fillId="3" borderId="3" xfId="0" applyNumberFormat="1" applyFont="1" applyFill="1" applyBorder="1" applyAlignment="1">
      <alignment horizontal="center" vertical="top" wrapText="1"/>
    </xf>
    <xf numFmtId="0" fontId="27" fillId="3" borderId="2" xfId="0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0" fontId="30" fillId="3" borderId="2" xfId="0" applyFont="1" applyFill="1" applyBorder="1" applyAlignment="1">
      <alignment horizontal="center" vertical="top" wrapText="1"/>
    </xf>
    <xf numFmtId="0" fontId="30" fillId="3" borderId="3" xfId="0" applyFont="1" applyFill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/>
    </xf>
    <xf numFmtId="49" fontId="30" fillId="0" borderId="2" xfId="0" applyNumberFormat="1" applyFont="1" applyBorder="1" applyAlignment="1">
      <alignment horizontal="center" vertical="top"/>
    </xf>
    <xf numFmtId="49" fontId="30" fillId="0" borderId="3" xfId="0" applyNumberFormat="1" applyFont="1" applyBorder="1" applyAlignment="1">
      <alignment horizontal="center" vertical="top"/>
    </xf>
    <xf numFmtId="0" fontId="23" fillId="0" borderId="0" xfId="0" applyFont="1" applyAlignment="1">
      <alignment horizontal="center" vertical="top" wrapText="1"/>
    </xf>
    <xf numFmtId="0" fontId="30" fillId="3" borderId="0" xfId="0" applyFont="1" applyFill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49" fontId="27" fillId="0" borderId="2" xfId="0" applyNumberFormat="1" applyFont="1" applyBorder="1" applyAlignment="1">
      <alignment horizontal="center" vertical="top"/>
    </xf>
    <xf numFmtId="49" fontId="27" fillId="0" borderId="3" xfId="0" applyNumberFormat="1" applyFont="1" applyBorder="1" applyAlignment="1">
      <alignment horizontal="center" vertical="top"/>
    </xf>
    <xf numFmtId="0" fontId="27" fillId="0" borderId="2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center" vertical="top" wrapText="1"/>
    </xf>
    <xf numFmtId="0" fontId="33" fillId="0" borderId="16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9" fillId="3" borderId="0" xfId="0" applyFont="1" applyFill="1" applyAlignment="1">
      <alignment wrapText="1"/>
    </xf>
    <xf numFmtId="0" fontId="38" fillId="0" borderId="0" xfId="0" applyFont="1" applyAlignment="1">
      <alignment wrapText="1"/>
    </xf>
    <xf numFmtId="0" fontId="29" fillId="0" borderId="0" xfId="0" applyFont="1" applyAlignment="1">
      <alignment horizontal="left" vertical="top" wrapText="1"/>
    </xf>
    <xf numFmtId="0" fontId="39" fillId="3" borderId="1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top"/>
    </xf>
    <xf numFmtId="0" fontId="30" fillId="3" borderId="1" xfId="0" applyFont="1" applyFill="1" applyBorder="1" applyAlignment="1">
      <alignment horizontal="center" vertical="top"/>
    </xf>
    <xf numFmtId="0" fontId="30" fillId="3" borderId="1" xfId="0" applyFont="1" applyFill="1" applyBorder="1" applyAlignment="1">
      <alignment horizontal="left" vertical="top" wrapText="1"/>
    </xf>
    <xf numFmtId="0" fontId="30" fillId="3" borderId="2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30" fillId="3" borderId="3" xfId="0" applyFont="1" applyFill="1" applyBorder="1" applyAlignment="1">
      <alignment horizontal="left" vertical="top" wrapText="1"/>
    </xf>
    <xf numFmtId="49" fontId="40" fillId="3" borderId="1" xfId="0" applyNumberFormat="1" applyFont="1" applyFill="1" applyBorder="1" applyAlignment="1">
      <alignment horizontal="center" vertical="top" wrapText="1"/>
    </xf>
    <xf numFmtId="0" fontId="40" fillId="3" borderId="1" xfId="0" applyFont="1" applyFill="1" applyBorder="1" applyAlignment="1">
      <alignment horizontal="center" vertical="top" wrapText="1"/>
    </xf>
    <xf numFmtId="49" fontId="30" fillId="3" borderId="2" xfId="0" applyNumberFormat="1" applyFont="1" applyFill="1" applyBorder="1" applyAlignment="1">
      <alignment horizontal="center" vertical="top"/>
    </xf>
    <xf numFmtId="49" fontId="30" fillId="3" borderId="16" xfId="0" applyNumberFormat="1" applyFont="1" applyFill="1" applyBorder="1" applyAlignment="1">
      <alignment horizontal="center" vertical="top"/>
    </xf>
    <xf numFmtId="49" fontId="30" fillId="3" borderId="3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</cellXfs>
  <cellStyles count="25">
    <cellStyle name="Акцент1 2" xfId="2" xr:uid="{00000000-0005-0000-0000-000000000000}"/>
    <cellStyle name="Акцент2 2" xfId="3" xr:uid="{00000000-0005-0000-0000-000001000000}"/>
    <cellStyle name="Акцент3 2" xfId="4" xr:uid="{00000000-0005-0000-0000-000002000000}"/>
    <cellStyle name="Акцент4 2" xfId="5" xr:uid="{00000000-0005-0000-0000-000003000000}"/>
    <cellStyle name="Акцент5 2" xfId="6" xr:uid="{00000000-0005-0000-0000-000004000000}"/>
    <cellStyle name="Акцент6 2" xfId="7" xr:uid="{00000000-0005-0000-0000-000005000000}"/>
    <cellStyle name="Ввод  2" xfId="8" xr:uid="{00000000-0005-0000-0000-000006000000}"/>
    <cellStyle name="Вывод 2" xfId="9" xr:uid="{00000000-0005-0000-0000-000007000000}"/>
    <cellStyle name="Вычисление 2" xfId="10" xr:uid="{00000000-0005-0000-0000-000008000000}"/>
    <cellStyle name="Заголовок 1 2" xfId="11" xr:uid="{00000000-0005-0000-0000-000009000000}"/>
    <cellStyle name="Заголовок 2 2" xfId="12" xr:uid="{00000000-0005-0000-0000-00000A000000}"/>
    <cellStyle name="Заголовок 3 2" xfId="13" xr:uid="{00000000-0005-0000-0000-00000B000000}"/>
    <cellStyle name="Заголовок 4 2" xfId="14" xr:uid="{00000000-0005-0000-0000-00000C000000}"/>
    <cellStyle name="Итог 2" xfId="15" xr:uid="{00000000-0005-0000-0000-00000D000000}"/>
    <cellStyle name="Контрольная ячейка 2" xfId="16" xr:uid="{00000000-0005-0000-0000-00000E000000}"/>
    <cellStyle name="Название 2" xfId="17" xr:uid="{00000000-0005-0000-0000-00000F000000}"/>
    <cellStyle name="Нейтральный 2" xfId="18" xr:uid="{00000000-0005-0000-0000-000010000000}"/>
    <cellStyle name="Обычный" xfId="0" builtinId="0"/>
    <cellStyle name="Обычный 2" xfId="1" xr:uid="{00000000-0005-0000-0000-000012000000}"/>
    <cellStyle name="Плохой 2" xfId="19" xr:uid="{00000000-0005-0000-0000-000013000000}"/>
    <cellStyle name="Пояснение 2" xfId="20" xr:uid="{00000000-0005-0000-0000-000014000000}"/>
    <cellStyle name="Примечание 2" xfId="21" xr:uid="{00000000-0005-0000-0000-000015000000}"/>
    <cellStyle name="Связанная ячейка 2" xfId="22" xr:uid="{00000000-0005-0000-0000-000016000000}"/>
    <cellStyle name="Текст предупреждения 2" xfId="23" xr:uid="{00000000-0005-0000-0000-000017000000}"/>
    <cellStyle name="Хороший 2" xfId="24" xr:uid="{00000000-0005-0000-0000-000018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view="pageBreakPreview" topLeftCell="G7" zoomScale="80" zoomScaleNormal="62" zoomScaleSheetLayoutView="80" workbookViewId="0">
      <selection activeCell="Q14" sqref="Q14"/>
    </sheetView>
  </sheetViews>
  <sheetFormatPr defaultRowHeight="15" x14ac:dyDescent="0.25"/>
  <cols>
    <col min="1" max="1" width="7.7109375" customWidth="1"/>
    <col min="2" max="2" width="7.140625" customWidth="1"/>
    <col min="3" max="3" width="7.5703125" customWidth="1"/>
    <col min="4" max="4" width="6.42578125" customWidth="1"/>
    <col min="5" max="5" width="7.140625" customWidth="1"/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8" width="11.7109375" customWidth="1"/>
  </cols>
  <sheetData>
    <row r="1" spans="1:18" ht="15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32"/>
      <c r="N1" s="132"/>
      <c r="O1" s="132"/>
      <c r="P1" s="132"/>
      <c r="Q1" s="132"/>
    </row>
    <row r="2" spans="1:18" s="21" customFormat="1" ht="68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O2" s="138" t="s">
        <v>128</v>
      </c>
      <c r="P2" s="138"/>
      <c r="Q2" s="138"/>
      <c r="R2" s="138"/>
    </row>
    <row r="3" spans="1:18" s="21" customFormat="1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  <c r="P3" s="20"/>
      <c r="Q3" s="20"/>
    </row>
    <row r="4" spans="1:18" s="21" customFormat="1" ht="68.2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N4" s="76"/>
      <c r="O4" s="138" t="s">
        <v>127</v>
      </c>
      <c r="P4" s="138"/>
      <c r="Q4" s="138"/>
      <c r="R4" s="138"/>
    </row>
    <row r="5" spans="1:18" s="21" customFormat="1" ht="15.7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20"/>
      <c r="O5" s="20"/>
      <c r="P5" s="20"/>
      <c r="Q5" s="20"/>
    </row>
    <row r="6" spans="1:18" s="21" customFormat="1" ht="15.75" x14ac:dyDescent="0.25">
      <c r="A6" s="22"/>
      <c r="B6" s="22"/>
      <c r="C6" s="22"/>
      <c r="D6" s="133" t="s">
        <v>111</v>
      </c>
      <c r="E6" s="133"/>
      <c r="F6" s="133"/>
      <c r="G6" s="133"/>
      <c r="H6" s="133"/>
      <c r="I6" s="133"/>
      <c r="J6" s="133"/>
      <c r="K6" s="133"/>
      <c r="L6" s="133"/>
      <c r="M6" s="23"/>
      <c r="N6" s="23"/>
      <c r="O6" s="23"/>
      <c r="P6" s="23"/>
      <c r="Q6" s="24"/>
    </row>
    <row r="7" spans="1:18" s="21" customFormat="1" x14ac:dyDescent="0.25">
      <c r="A7" s="22"/>
      <c r="B7" s="22"/>
      <c r="C7" s="22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4"/>
    </row>
    <row r="8" spans="1:18" s="21" customFormat="1" ht="29.25" customHeight="1" x14ac:dyDescent="0.25">
      <c r="A8" s="134" t="s">
        <v>0</v>
      </c>
      <c r="B8" s="135"/>
      <c r="C8" s="135"/>
      <c r="D8" s="135"/>
      <c r="E8" s="136"/>
      <c r="F8" s="137" t="s">
        <v>39</v>
      </c>
      <c r="G8" s="137"/>
      <c r="H8" s="134" t="s">
        <v>40</v>
      </c>
      <c r="I8" s="135"/>
      <c r="J8" s="135"/>
      <c r="K8" s="135"/>
      <c r="L8" s="135"/>
      <c r="M8" s="135"/>
      <c r="N8" s="135"/>
      <c r="O8" s="135"/>
      <c r="P8" s="135"/>
      <c r="Q8" s="135"/>
      <c r="R8" s="136"/>
    </row>
    <row r="9" spans="1:18" s="21" customFormat="1" ht="15.75" x14ac:dyDescent="0.25">
      <c r="A9" s="27" t="s">
        <v>2</v>
      </c>
      <c r="B9" s="27" t="s">
        <v>3</v>
      </c>
      <c r="C9" s="27" t="s">
        <v>14</v>
      </c>
      <c r="D9" s="27" t="s">
        <v>15</v>
      </c>
      <c r="E9" s="27" t="s">
        <v>41</v>
      </c>
      <c r="F9" s="137" t="s">
        <v>37</v>
      </c>
      <c r="G9" s="137"/>
      <c r="H9" s="27" t="s">
        <v>38</v>
      </c>
      <c r="I9" s="27" t="s">
        <v>42</v>
      </c>
      <c r="J9" s="27" t="s">
        <v>43</v>
      </c>
      <c r="K9" s="27" t="s">
        <v>44</v>
      </c>
      <c r="L9" s="27" t="s">
        <v>45</v>
      </c>
      <c r="M9" s="27" t="s">
        <v>1</v>
      </c>
      <c r="N9" s="27" t="s">
        <v>9</v>
      </c>
      <c r="O9" s="27" t="s">
        <v>10</v>
      </c>
      <c r="P9" s="27" t="s">
        <v>11</v>
      </c>
      <c r="Q9" s="27" t="s">
        <v>12</v>
      </c>
      <c r="R9" s="27" t="s">
        <v>72</v>
      </c>
    </row>
    <row r="10" spans="1:18" s="71" customFormat="1" ht="15.75" x14ac:dyDescent="0.25">
      <c r="A10" s="123" t="s">
        <v>4</v>
      </c>
      <c r="B10" s="125">
        <v>0</v>
      </c>
      <c r="C10" s="125"/>
      <c r="D10" s="125"/>
      <c r="E10" s="125"/>
      <c r="F10" s="127" t="s">
        <v>108</v>
      </c>
      <c r="G10" s="28" t="s">
        <v>46</v>
      </c>
      <c r="H10" s="29">
        <v>461</v>
      </c>
      <c r="I10" s="28"/>
      <c r="J10" s="28"/>
      <c r="K10" s="28"/>
      <c r="L10" s="28"/>
      <c r="M10" s="30">
        <f>M12+M64</f>
        <v>111496.13</v>
      </c>
      <c r="N10" s="31">
        <v>18587.59</v>
      </c>
      <c r="O10" s="31">
        <f>O12+O64</f>
        <v>42486.600000000006</v>
      </c>
      <c r="P10" s="32">
        <f>P12+P64</f>
        <v>233882.30000000008</v>
      </c>
      <c r="Q10" s="32">
        <f>Q12+Q64</f>
        <v>9491.6</v>
      </c>
      <c r="R10" s="32">
        <f>R12+R64</f>
        <v>6932.2</v>
      </c>
    </row>
    <row r="11" spans="1:18" s="21" customFormat="1" ht="71.25" customHeight="1" x14ac:dyDescent="0.25">
      <c r="A11" s="124"/>
      <c r="B11" s="126"/>
      <c r="C11" s="126"/>
      <c r="D11" s="126"/>
      <c r="E11" s="126"/>
      <c r="F11" s="128"/>
      <c r="G11" s="33" t="s">
        <v>47</v>
      </c>
      <c r="H11" s="34" t="s">
        <v>48</v>
      </c>
      <c r="I11" s="33"/>
      <c r="J11" s="33"/>
      <c r="K11" s="33"/>
      <c r="L11" s="33"/>
      <c r="M11" s="35"/>
      <c r="N11" s="35"/>
      <c r="O11" s="35"/>
      <c r="P11" s="35"/>
      <c r="Q11" s="35"/>
    </row>
    <row r="12" spans="1:18" s="21" customFormat="1" ht="21.75" customHeight="1" x14ac:dyDescent="0.25">
      <c r="A12" s="129" t="s">
        <v>4</v>
      </c>
      <c r="B12" s="129" t="s">
        <v>16</v>
      </c>
      <c r="C12" s="129"/>
      <c r="D12" s="129"/>
      <c r="E12" s="130"/>
      <c r="F12" s="122" t="s">
        <v>49</v>
      </c>
      <c r="G12" s="38" t="s">
        <v>50</v>
      </c>
      <c r="H12" s="39">
        <v>461</v>
      </c>
      <c r="I12" s="39"/>
      <c r="J12" s="39"/>
      <c r="K12" s="39"/>
      <c r="L12" s="39"/>
      <c r="M12" s="30">
        <f>M27+M59+M18</f>
        <v>111495.13</v>
      </c>
      <c r="N12" s="31">
        <v>18587.59</v>
      </c>
      <c r="O12" s="32">
        <f>O16+O23+O35+O36+O61+O62+O63+O66</f>
        <v>42486.600000000006</v>
      </c>
      <c r="P12" s="32">
        <f>P19+P20+P27+P39+P40+P41+P42+P43+P44+P45+P46+P47+P48+P49+P50+P51+P52+P54+P55+P56+P57+P61</f>
        <v>233881.30000000008</v>
      </c>
      <c r="Q12" s="30">
        <f>Q13+Q14</f>
        <v>9490.6</v>
      </c>
      <c r="R12" s="32">
        <f>R13+R14</f>
        <v>6931.2</v>
      </c>
    </row>
    <row r="13" spans="1:18" s="21" customFormat="1" ht="17.25" customHeight="1" x14ac:dyDescent="0.25">
      <c r="A13" s="129"/>
      <c r="B13" s="129"/>
      <c r="C13" s="129"/>
      <c r="D13" s="129"/>
      <c r="E13" s="131"/>
      <c r="F13" s="122"/>
      <c r="G13" s="40" t="s">
        <v>51</v>
      </c>
      <c r="H13" s="41">
        <v>461</v>
      </c>
      <c r="I13" s="41"/>
      <c r="J13" s="41"/>
      <c r="K13" s="41"/>
      <c r="L13" s="41"/>
      <c r="M13" s="42"/>
      <c r="N13" s="42"/>
      <c r="O13" s="42"/>
      <c r="P13" s="75">
        <f>P19+P20+P27+P43+P44+P45+P46+P47+P48+P49+P50+P51+P52+P54+P55+P56+P57+P61</f>
        <v>225775.00000000009</v>
      </c>
      <c r="Q13" s="75"/>
      <c r="R13" s="75">
        <f>R58+R61</f>
        <v>6854.5</v>
      </c>
    </row>
    <row r="14" spans="1:18" s="21" customFormat="1" ht="17.25" customHeight="1" x14ac:dyDescent="0.25">
      <c r="A14" s="36"/>
      <c r="B14" s="36"/>
      <c r="C14" s="36"/>
      <c r="D14" s="36"/>
      <c r="E14" s="74"/>
      <c r="F14" s="37"/>
      <c r="G14" s="40" t="s">
        <v>124</v>
      </c>
      <c r="H14" s="41">
        <v>466</v>
      </c>
      <c r="I14" s="41"/>
      <c r="J14" s="41"/>
      <c r="K14" s="41"/>
      <c r="L14" s="41"/>
      <c r="M14" s="42"/>
      <c r="N14" s="42"/>
      <c r="O14" s="42"/>
      <c r="P14" s="75">
        <f>P39+P40+P41</f>
        <v>8047.0999999999995</v>
      </c>
      <c r="Q14" s="75">
        <f>Q40+Q41+Q42+Q58</f>
        <v>9490.6</v>
      </c>
      <c r="R14" s="75">
        <f t="shared" ref="R14" si="0">R39+R40+R41</f>
        <v>76.7</v>
      </c>
    </row>
    <row r="15" spans="1:18" s="21" customFormat="1" ht="63" x14ac:dyDescent="0.25">
      <c r="A15" s="139" t="s">
        <v>4</v>
      </c>
      <c r="B15" s="139" t="s">
        <v>16</v>
      </c>
      <c r="C15" s="139" t="s">
        <v>21</v>
      </c>
      <c r="D15" s="139" t="s">
        <v>23</v>
      </c>
      <c r="E15" s="139" t="s">
        <v>16</v>
      </c>
      <c r="F15" s="44" t="s">
        <v>24</v>
      </c>
      <c r="G15" s="45" t="s">
        <v>51</v>
      </c>
      <c r="H15" s="46" t="s">
        <v>52</v>
      </c>
      <c r="I15" s="46" t="s">
        <v>25</v>
      </c>
      <c r="J15" s="46" t="s">
        <v>4</v>
      </c>
      <c r="K15" s="46" t="s">
        <v>53</v>
      </c>
      <c r="L15" s="47">
        <v>244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3"/>
    </row>
    <row r="16" spans="1:18" s="21" customFormat="1" ht="31.5" x14ac:dyDescent="0.25">
      <c r="A16" s="140"/>
      <c r="B16" s="140"/>
      <c r="C16" s="140"/>
      <c r="D16" s="140"/>
      <c r="E16" s="140"/>
      <c r="F16" s="44" t="s">
        <v>112</v>
      </c>
      <c r="G16" s="45" t="s">
        <v>69</v>
      </c>
      <c r="H16" s="46" t="s">
        <v>52</v>
      </c>
      <c r="I16" s="46" t="s">
        <v>25</v>
      </c>
      <c r="J16" s="46" t="s">
        <v>4</v>
      </c>
      <c r="K16" s="46" t="s">
        <v>113</v>
      </c>
      <c r="L16" s="47">
        <v>244</v>
      </c>
      <c r="M16" s="48"/>
      <c r="N16" s="48"/>
      <c r="O16" s="48">
        <v>7231.5</v>
      </c>
      <c r="P16" s="48">
        <v>0</v>
      </c>
      <c r="Q16" s="48">
        <v>0</v>
      </c>
      <c r="R16" s="43">
        <v>0</v>
      </c>
    </row>
    <row r="17" spans="1:18" s="21" customFormat="1" ht="47.25" x14ac:dyDescent="0.25">
      <c r="A17" s="49" t="s">
        <v>4</v>
      </c>
      <c r="B17" s="49" t="s">
        <v>16</v>
      </c>
      <c r="C17" s="49" t="s">
        <v>17</v>
      </c>
      <c r="D17" s="49"/>
      <c r="E17" s="49"/>
      <c r="F17" s="44" t="s">
        <v>18</v>
      </c>
      <c r="G17" s="50" t="s">
        <v>51</v>
      </c>
      <c r="H17" s="46" t="s">
        <v>52</v>
      </c>
      <c r="I17" s="46" t="s">
        <v>25</v>
      </c>
      <c r="J17" s="46" t="s">
        <v>4</v>
      </c>
      <c r="K17" s="46" t="s">
        <v>54</v>
      </c>
      <c r="L17" s="47" t="s">
        <v>55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43"/>
    </row>
    <row r="18" spans="1:18" s="21" customFormat="1" ht="31.5" customHeight="1" x14ac:dyDescent="0.25">
      <c r="A18" s="112" t="s">
        <v>4</v>
      </c>
      <c r="B18" s="112" t="s">
        <v>17</v>
      </c>
      <c r="C18" s="112" t="s">
        <v>21</v>
      </c>
      <c r="D18" s="112" t="s">
        <v>33</v>
      </c>
      <c r="E18" s="112"/>
      <c r="F18" s="118" t="s">
        <v>76</v>
      </c>
      <c r="G18" s="141" t="s">
        <v>51</v>
      </c>
      <c r="H18" s="46" t="s">
        <v>61</v>
      </c>
      <c r="I18" s="46" t="s">
        <v>25</v>
      </c>
      <c r="J18" s="46" t="s">
        <v>4</v>
      </c>
      <c r="K18" s="46" t="s">
        <v>77</v>
      </c>
      <c r="L18" s="47">
        <v>244</v>
      </c>
      <c r="M18" s="27">
        <v>11.6</v>
      </c>
      <c r="N18" s="27">
        <v>0</v>
      </c>
      <c r="O18" s="26">
        <v>0</v>
      </c>
      <c r="P18" s="52">
        <v>0</v>
      </c>
      <c r="Q18" s="53">
        <v>0</v>
      </c>
      <c r="R18" s="27">
        <v>0</v>
      </c>
    </row>
    <row r="19" spans="1:18" s="21" customFormat="1" ht="15.75" x14ac:dyDescent="0.25">
      <c r="A19" s="113"/>
      <c r="B19" s="113"/>
      <c r="C19" s="113"/>
      <c r="D19" s="113"/>
      <c r="E19" s="113"/>
      <c r="F19" s="144"/>
      <c r="G19" s="142"/>
      <c r="H19" s="46" t="s">
        <v>52</v>
      </c>
      <c r="I19" s="46" t="s">
        <v>25</v>
      </c>
      <c r="J19" s="46" t="s">
        <v>4</v>
      </c>
      <c r="K19" s="46" t="s">
        <v>77</v>
      </c>
      <c r="L19" s="47">
        <v>244</v>
      </c>
      <c r="M19" s="27">
        <v>0</v>
      </c>
      <c r="N19" s="27">
        <v>0</v>
      </c>
      <c r="O19" s="26">
        <v>0</v>
      </c>
      <c r="P19" s="52">
        <v>21.7</v>
      </c>
      <c r="Q19" s="53">
        <v>0</v>
      </c>
      <c r="R19" s="27">
        <v>0</v>
      </c>
    </row>
    <row r="20" spans="1:18" s="21" customFormat="1" ht="15.75" x14ac:dyDescent="0.25">
      <c r="A20" s="114"/>
      <c r="B20" s="114"/>
      <c r="C20" s="114"/>
      <c r="D20" s="114"/>
      <c r="E20" s="114"/>
      <c r="F20" s="119"/>
      <c r="G20" s="143"/>
      <c r="H20" s="46" t="s">
        <v>52</v>
      </c>
      <c r="I20" s="46" t="s">
        <v>25</v>
      </c>
      <c r="J20" s="46" t="s">
        <v>4</v>
      </c>
      <c r="K20" s="46" t="s">
        <v>114</v>
      </c>
      <c r="L20" s="47">
        <v>244</v>
      </c>
      <c r="M20" s="27">
        <v>0</v>
      </c>
      <c r="N20" s="27">
        <v>0</v>
      </c>
      <c r="O20" s="26">
        <v>0</v>
      </c>
      <c r="P20" s="52">
        <v>12.2</v>
      </c>
      <c r="Q20" s="53">
        <v>0</v>
      </c>
      <c r="R20" s="27">
        <v>0</v>
      </c>
    </row>
    <row r="21" spans="1:18" ht="15.75" customHeight="1" x14ac:dyDescent="0.25">
      <c r="A21" s="112" t="s">
        <v>4</v>
      </c>
      <c r="B21" s="112" t="s">
        <v>16</v>
      </c>
      <c r="C21" s="112" t="s">
        <v>25</v>
      </c>
      <c r="D21" s="112"/>
      <c r="E21" s="112"/>
      <c r="F21" s="118" t="s">
        <v>83</v>
      </c>
      <c r="G21" s="115" t="s">
        <v>69</v>
      </c>
      <c r="H21" s="46" t="s">
        <v>61</v>
      </c>
      <c r="I21" s="46" t="s">
        <v>4</v>
      </c>
      <c r="J21" s="46" t="s">
        <v>17</v>
      </c>
      <c r="K21" s="46" t="s">
        <v>80</v>
      </c>
      <c r="L21" s="47">
        <v>244</v>
      </c>
      <c r="M21" s="27">
        <v>0</v>
      </c>
      <c r="N21" s="27">
        <v>32</v>
      </c>
      <c r="O21" s="26">
        <v>0</v>
      </c>
      <c r="P21" s="52">
        <v>0</v>
      </c>
      <c r="Q21" s="53">
        <v>0</v>
      </c>
      <c r="R21" s="27">
        <v>0</v>
      </c>
    </row>
    <row r="22" spans="1:18" ht="15.75" x14ac:dyDescent="0.25">
      <c r="A22" s="113"/>
      <c r="B22" s="113"/>
      <c r="C22" s="113"/>
      <c r="D22" s="113"/>
      <c r="E22" s="113"/>
      <c r="F22" s="144"/>
      <c r="G22" s="116"/>
      <c r="H22" s="46" t="s">
        <v>61</v>
      </c>
      <c r="I22" s="46" t="s">
        <v>4</v>
      </c>
      <c r="J22" s="46" t="s">
        <v>17</v>
      </c>
      <c r="K22" s="46" t="s">
        <v>82</v>
      </c>
      <c r="L22" s="47">
        <v>244</v>
      </c>
      <c r="M22" s="27">
        <v>0</v>
      </c>
      <c r="N22" s="27">
        <v>38</v>
      </c>
      <c r="O22" s="26">
        <v>0</v>
      </c>
      <c r="P22" s="52">
        <v>0</v>
      </c>
      <c r="Q22" s="53">
        <v>0</v>
      </c>
      <c r="R22" s="27">
        <v>0</v>
      </c>
    </row>
    <row r="23" spans="1:18" ht="15.75" x14ac:dyDescent="0.25">
      <c r="A23" s="114"/>
      <c r="B23" s="114"/>
      <c r="C23" s="114"/>
      <c r="D23" s="114"/>
      <c r="E23" s="114"/>
      <c r="F23" s="119"/>
      <c r="G23" s="55"/>
      <c r="H23" s="46" t="s">
        <v>52</v>
      </c>
      <c r="I23" s="46" t="s">
        <v>4</v>
      </c>
      <c r="J23" s="46" t="s">
        <v>17</v>
      </c>
      <c r="K23" s="46" t="s">
        <v>82</v>
      </c>
      <c r="L23" s="47">
        <v>414</v>
      </c>
      <c r="M23" s="27">
        <v>0</v>
      </c>
      <c r="N23" s="27">
        <v>0</v>
      </c>
      <c r="O23" s="26">
        <v>56.5</v>
      </c>
      <c r="P23" s="52">
        <v>0</v>
      </c>
      <c r="Q23" s="53">
        <v>0</v>
      </c>
      <c r="R23" s="27">
        <v>0</v>
      </c>
    </row>
    <row r="24" spans="1:18" s="73" customFormat="1" ht="17.25" customHeight="1" x14ac:dyDescent="0.25">
      <c r="A24" s="61" t="s">
        <v>4</v>
      </c>
      <c r="B24" s="61" t="s">
        <v>26</v>
      </c>
      <c r="C24" s="61" t="s">
        <v>4</v>
      </c>
      <c r="D24" s="61" t="s">
        <v>5</v>
      </c>
      <c r="E24" s="62"/>
      <c r="F24" s="72" t="s">
        <v>27</v>
      </c>
      <c r="G24" s="64" t="s">
        <v>51</v>
      </c>
      <c r="H24" s="66"/>
      <c r="I24" s="66"/>
      <c r="J24" s="66"/>
      <c r="K24" s="66"/>
      <c r="L24" s="65"/>
      <c r="M24" s="67">
        <f>SUM(M25:M26)</f>
        <v>0</v>
      </c>
      <c r="N24" s="69"/>
      <c r="O24" s="69"/>
      <c r="P24" s="69"/>
      <c r="Q24" s="69"/>
      <c r="R24" s="70"/>
    </row>
    <row r="25" spans="1:18" ht="15.75" x14ac:dyDescent="0.25">
      <c r="A25" s="112" t="s">
        <v>4</v>
      </c>
      <c r="B25" s="112" t="s">
        <v>26</v>
      </c>
      <c r="C25" s="112" t="s">
        <v>4</v>
      </c>
      <c r="D25" s="112" t="s">
        <v>5</v>
      </c>
      <c r="E25" s="112" t="s">
        <v>22</v>
      </c>
      <c r="F25" s="118" t="s">
        <v>56</v>
      </c>
      <c r="G25" s="115" t="s">
        <v>51</v>
      </c>
      <c r="H25" s="47">
        <v>456</v>
      </c>
      <c r="I25" s="47">
        <v>11</v>
      </c>
      <c r="J25" s="47">
        <v>1</v>
      </c>
      <c r="K25" s="46" t="s">
        <v>57</v>
      </c>
      <c r="L25" s="47">
        <v>244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43">
        <v>0</v>
      </c>
    </row>
    <row r="26" spans="1:18" ht="15.75" x14ac:dyDescent="0.25">
      <c r="A26" s="114"/>
      <c r="B26" s="114"/>
      <c r="C26" s="114"/>
      <c r="D26" s="114"/>
      <c r="E26" s="114"/>
      <c r="F26" s="119"/>
      <c r="G26" s="116"/>
      <c r="H26" s="47">
        <v>456</v>
      </c>
      <c r="I26" s="47">
        <v>11</v>
      </c>
      <c r="J26" s="47">
        <v>1</v>
      </c>
      <c r="K26" s="46" t="s">
        <v>58</v>
      </c>
      <c r="L26" s="47">
        <v>244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43">
        <v>0</v>
      </c>
    </row>
    <row r="27" spans="1:18" s="71" customFormat="1" ht="31.5" x14ac:dyDescent="0.25">
      <c r="A27" s="61" t="s">
        <v>4</v>
      </c>
      <c r="B27" s="61" t="s">
        <v>26</v>
      </c>
      <c r="C27" s="61" t="s">
        <v>4</v>
      </c>
      <c r="D27" s="61" t="s">
        <v>6</v>
      </c>
      <c r="E27" s="62"/>
      <c r="F27" s="63" t="s">
        <v>59</v>
      </c>
      <c r="G27" s="64" t="s">
        <v>51</v>
      </c>
      <c r="H27" s="65"/>
      <c r="I27" s="65"/>
      <c r="J27" s="65"/>
      <c r="K27" s="66"/>
      <c r="L27" s="65"/>
      <c r="M27" s="67">
        <f>M29+M32</f>
        <v>111444.53</v>
      </c>
      <c r="N27" s="67">
        <f t="shared" ref="N27:O27" si="1">N29+N32</f>
        <v>0</v>
      </c>
      <c r="O27" s="67">
        <f t="shared" si="1"/>
        <v>0</v>
      </c>
      <c r="P27" s="68">
        <f>P30+P31</f>
        <v>1030</v>
      </c>
      <c r="Q27" s="69"/>
      <c r="R27" s="70"/>
    </row>
    <row r="28" spans="1:18" s="21" customFormat="1" ht="15.75" x14ac:dyDescent="0.25">
      <c r="A28" s="112" t="s">
        <v>4</v>
      </c>
      <c r="B28" s="112" t="s">
        <v>26</v>
      </c>
      <c r="C28" s="112" t="s">
        <v>4</v>
      </c>
      <c r="D28" s="112" t="s">
        <v>6</v>
      </c>
      <c r="E28" s="112" t="s">
        <v>28</v>
      </c>
      <c r="F28" s="118" t="s">
        <v>60</v>
      </c>
      <c r="G28" s="115" t="s">
        <v>51</v>
      </c>
      <c r="H28" s="47">
        <v>456</v>
      </c>
      <c r="I28" s="46" t="s">
        <v>4</v>
      </c>
      <c r="J28" s="46" t="s">
        <v>20</v>
      </c>
      <c r="K28" s="46" t="s">
        <v>57</v>
      </c>
      <c r="L28" s="47">
        <v>244</v>
      </c>
      <c r="M28" s="27">
        <v>212</v>
      </c>
      <c r="N28" s="56"/>
      <c r="O28" s="56"/>
      <c r="P28" s="56"/>
      <c r="Q28" s="56"/>
      <c r="R28" s="43"/>
    </row>
    <row r="29" spans="1:18" s="21" customFormat="1" ht="66.75" customHeight="1" x14ac:dyDescent="0.25">
      <c r="A29" s="113"/>
      <c r="B29" s="113"/>
      <c r="C29" s="113"/>
      <c r="D29" s="113"/>
      <c r="E29" s="113"/>
      <c r="F29" s="119"/>
      <c r="G29" s="116"/>
      <c r="H29" s="46" t="s">
        <v>61</v>
      </c>
      <c r="I29" s="46" t="s">
        <v>4</v>
      </c>
      <c r="J29" s="46" t="s">
        <v>20</v>
      </c>
      <c r="K29" s="46" t="s">
        <v>58</v>
      </c>
      <c r="L29" s="47">
        <v>414</v>
      </c>
      <c r="M29" s="27">
        <v>1083.5</v>
      </c>
      <c r="N29" s="56"/>
      <c r="O29" s="56"/>
      <c r="P29" s="56"/>
      <c r="Q29" s="56"/>
      <c r="R29" s="43"/>
    </row>
    <row r="30" spans="1:18" s="21" customFormat="1" ht="15.75" x14ac:dyDescent="0.25">
      <c r="A30" s="113"/>
      <c r="B30" s="113"/>
      <c r="C30" s="113"/>
      <c r="D30" s="113"/>
      <c r="E30" s="113"/>
      <c r="F30" s="118" t="s">
        <v>120</v>
      </c>
      <c r="G30" s="115"/>
      <c r="H30" s="46" t="s">
        <v>52</v>
      </c>
      <c r="I30" s="46" t="s">
        <v>4</v>
      </c>
      <c r="J30" s="46" t="s">
        <v>20</v>
      </c>
      <c r="K30" s="46" t="s">
        <v>116</v>
      </c>
      <c r="L30" s="47">
        <v>414</v>
      </c>
      <c r="M30" s="27"/>
      <c r="N30" s="56"/>
      <c r="O30" s="56"/>
      <c r="P30" s="27">
        <v>1029.9000000000001</v>
      </c>
      <c r="Q30" s="56"/>
      <c r="R30" s="43"/>
    </row>
    <row r="31" spans="1:18" s="21" customFormat="1" ht="15.75" x14ac:dyDescent="0.25">
      <c r="A31" s="114"/>
      <c r="B31" s="114"/>
      <c r="C31" s="114"/>
      <c r="D31" s="114"/>
      <c r="E31" s="114"/>
      <c r="F31" s="119"/>
      <c r="G31" s="116"/>
      <c r="H31" s="46" t="s">
        <v>52</v>
      </c>
      <c r="I31" s="46" t="s">
        <v>4</v>
      </c>
      <c r="J31" s="46" t="s">
        <v>20</v>
      </c>
      <c r="K31" s="46" t="s">
        <v>71</v>
      </c>
      <c r="L31" s="47">
        <v>414</v>
      </c>
      <c r="M31" s="27"/>
      <c r="N31" s="56"/>
      <c r="O31" s="56"/>
      <c r="P31" s="27">
        <v>0.1</v>
      </c>
      <c r="Q31" s="56"/>
      <c r="R31" s="43"/>
    </row>
    <row r="32" spans="1:18" s="21" customFormat="1" ht="150" x14ac:dyDescent="0.25">
      <c r="A32" s="103" t="s">
        <v>4</v>
      </c>
      <c r="B32" s="103" t="s">
        <v>26</v>
      </c>
      <c r="C32" s="103" t="s">
        <v>4</v>
      </c>
      <c r="D32" s="103" t="s">
        <v>6</v>
      </c>
      <c r="E32" s="103" t="s">
        <v>29</v>
      </c>
      <c r="F32" s="57" t="s">
        <v>62</v>
      </c>
      <c r="G32" s="97" t="s">
        <v>51</v>
      </c>
      <c r="H32" s="46"/>
      <c r="I32" s="46"/>
      <c r="J32" s="46"/>
      <c r="K32" s="46"/>
      <c r="L32" s="47"/>
      <c r="M32" s="27">
        <f>M33+M34+M37+M38</f>
        <v>110361.03</v>
      </c>
      <c r="N32" s="58"/>
      <c r="O32" s="56"/>
      <c r="P32" s="56"/>
      <c r="Q32" s="56"/>
      <c r="R32" s="43"/>
    </row>
    <row r="33" spans="1:18" s="21" customFormat="1" ht="15.75" customHeight="1" x14ac:dyDescent="0.25">
      <c r="A33" s="104"/>
      <c r="B33" s="104"/>
      <c r="C33" s="104"/>
      <c r="D33" s="104"/>
      <c r="E33" s="104"/>
      <c r="F33" s="145" t="s">
        <v>63</v>
      </c>
      <c r="G33" s="98"/>
      <c r="H33" s="46" t="s">
        <v>61</v>
      </c>
      <c r="I33" s="46" t="s">
        <v>4</v>
      </c>
      <c r="J33" s="46" t="s">
        <v>20</v>
      </c>
      <c r="K33" s="46" t="s">
        <v>57</v>
      </c>
      <c r="L33" s="47">
        <v>414</v>
      </c>
      <c r="M33" s="27">
        <v>0.2</v>
      </c>
      <c r="N33" s="56"/>
      <c r="O33" s="56"/>
      <c r="P33" s="56"/>
      <c r="Q33" s="56"/>
      <c r="R33" s="43"/>
    </row>
    <row r="34" spans="1:18" s="21" customFormat="1" ht="15.75" x14ac:dyDescent="0.25">
      <c r="A34" s="104"/>
      <c r="B34" s="104"/>
      <c r="C34" s="104"/>
      <c r="D34" s="104"/>
      <c r="E34" s="104"/>
      <c r="F34" s="146"/>
      <c r="G34" s="98"/>
      <c r="H34" s="46" t="s">
        <v>61</v>
      </c>
      <c r="I34" s="46" t="s">
        <v>4</v>
      </c>
      <c r="J34" s="46" t="s">
        <v>20</v>
      </c>
      <c r="K34" s="46" t="s">
        <v>58</v>
      </c>
      <c r="L34" s="47">
        <v>414</v>
      </c>
      <c r="M34" s="27">
        <v>107157.8</v>
      </c>
      <c r="N34" s="56"/>
      <c r="O34" s="56"/>
      <c r="P34" s="56"/>
      <c r="Q34" s="56"/>
      <c r="R34" s="43"/>
    </row>
    <row r="35" spans="1:18" s="21" customFormat="1" ht="15.75" x14ac:dyDescent="0.25">
      <c r="A35" s="104"/>
      <c r="B35" s="104"/>
      <c r="C35" s="104"/>
      <c r="D35" s="104"/>
      <c r="E35" s="104"/>
      <c r="F35" s="146"/>
      <c r="G35" s="98"/>
      <c r="H35" s="46" t="s">
        <v>52</v>
      </c>
      <c r="I35" s="46" t="s">
        <v>4</v>
      </c>
      <c r="J35" s="46" t="s">
        <v>17</v>
      </c>
      <c r="K35" s="46" t="s">
        <v>81</v>
      </c>
      <c r="L35" s="47">
        <v>414</v>
      </c>
      <c r="M35" s="27">
        <v>0</v>
      </c>
      <c r="N35" s="27">
        <v>17.920999999999999</v>
      </c>
      <c r="O35" s="27">
        <v>656.7</v>
      </c>
      <c r="P35" s="56"/>
      <c r="Q35" s="56"/>
      <c r="R35" s="43"/>
    </row>
    <row r="36" spans="1:18" s="21" customFormat="1" ht="15.75" x14ac:dyDescent="0.25">
      <c r="A36" s="104"/>
      <c r="B36" s="104"/>
      <c r="C36" s="104"/>
      <c r="D36" s="104"/>
      <c r="E36" s="104"/>
      <c r="F36" s="147"/>
      <c r="G36" s="98"/>
      <c r="H36" s="46" t="s">
        <v>52</v>
      </c>
      <c r="I36" s="46" t="s">
        <v>4</v>
      </c>
      <c r="J36" s="46" t="s">
        <v>20</v>
      </c>
      <c r="K36" s="46" t="s">
        <v>71</v>
      </c>
      <c r="L36" s="47">
        <v>414</v>
      </c>
      <c r="M36" s="27"/>
      <c r="N36" s="27"/>
      <c r="O36" s="27">
        <v>0.1</v>
      </c>
      <c r="P36" s="56"/>
      <c r="Q36" s="56"/>
      <c r="R36" s="43"/>
    </row>
    <row r="37" spans="1:18" s="21" customFormat="1" ht="15.75" x14ac:dyDescent="0.25">
      <c r="A37" s="104"/>
      <c r="B37" s="104"/>
      <c r="C37" s="104"/>
      <c r="D37" s="104"/>
      <c r="E37" s="104"/>
      <c r="F37" s="118" t="s">
        <v>106</v>
      </c>
      <c r="G37" s="98"/>
      <c r="H37" s="47">
        <v>456</v>
      </c>
      <c r="I37" s="46" t="s">
        <v>31</v>
      </c>
      <c r="J37" s="46" t="s">
        <v>17</v>
      </c>
      <c r="K37" s="46" t="s">
        <v>57</v>
      </c>
      <c r="L37" s="47">
        <v>244</v>
      </c>
      <c r="M37" s="27">
        <v>71.25</v>
      </c>
      <c r="N37" s="56"/>
      <c r="O37" s="56"/>
      <c r="P37" s="56"/>
      <c r="Q37" s="56"/>
      <c r="R37" s="43"/>
    </row>
    <row r="38" spans="1:18" s="21" customFormat="1" ht="15.75" x14ac:dyDescent="0.25">
      <c r="A38" s="104"/>
      <c r="B38" s="104"/>
      <c r="C38" s="104"/>
      <c r="D38" s="104"/>
      <c r="E38" s="104"/>
      <c r="F38" s="119"/>
      <c r="G38" s="98"/>
      <c r="H38" s="46" t="s">
        <v>61</v>
      </c>
      <c r="I38" s="46" t="s">
        <v>31</v>
      </c>
      <c r="J38" s="46" t="s">
        <v>17</v>
      </c>
      <c r="K38" s="46" t="s">
        <v>58</v>
      </c>
      <c r="L38" s="47">
        <v>244</v>
      </c>
      <c r="M38" s="27">
        <v>3131.78</v>
      </c>
      <c r="N38" s="56"/>
      <c r="O38" s="56"/>
      <c r="P38" s="56"/>
      <c r="Q38" s="56"/>
      <c r="R38" s="43"/>
    </row>
    <row r="39" spans="1:18" s="21" customFormat="1" ht="15.75" customHeight="1" x14ac:dyDescent="0.25">
      <c r="A39" s="104"/>
      <c r="B39" s="104"/>
      <c r="C39" s="104"/>
      <c r="D39" s="104"/>
      <c r="E39" s="104"/>
      <c r="F39" s="118" t="s">
        <v>107</v>
      </c>
      <c r="G39" s="98"/>
      <c r="H39" s="46" t="s">
        <v>110</v>
      </c>
      <c r="I39" s="46" t="s">
        <v>25</v>
      </c>
      <c r="J39" s="46" t="s">
        <v>32</v>
      </c>
      <c r="K39" s="46" t="s">
        <v>115</v>
      </c>
      <c r="L39" s="47">
        <v>244</v>
      </c>
      <c r="M39" s="27">
        <v>0</v>
      </c>
      <c r="N39" s="27">
        <v>0</v>
      </c>
      <c r="O39" s="27">
        <v>0</v>
      </c>
      <c r="P39" s="27">
        <v>7704.7</v>
      </c>
      <c r="Q39" s="56"/>
      <c r="R39" s="43"/>
    </row>
    <row r="40" spans="1:18" s="21" customFormat="1" ht="15.75" x14ac:dyDescent="0.25">
      <c r="A40" s="104"/>
      <c r="B40" s="104"/>
      <c r="C40" s="104"/>
      <c r="D40" s="104"/>
      <c r="E40" s="104"/>
      <c r="F40" s="144"/>
      <c r="G40" s="98"/>
      <c r="H40" s="47">
        <v>466</v>
      </c>
      <c r="I40" s="47">
        <v>4</v>
      </c>
      <c r="J40" s="47">
        <v>9</v>
      </c>
      <c r="K40" s="46" t="s">
        <v>71</v>
      </c>
      <c r="L40" s="47">
        <v>244</v>
      </c>
      <c r="M40" s="27">
        <v>0</v>
      </c>
      <c r="N40" s="27">
        <v>0</v>
      </c>
      <c r="O40" s="27">
        <v>0</v>
      </c>
      <c r="P40" s="27">
        <v>342.4</v>
      </c>
      <c r="Q40" s="27">
        <v>26</v>
      </c>
      <c r="R40" s="27">
        <v>76.7</v>
      </c>
    </row>
    <row r="41" spans="1:18" s="21" customFormat="1" ht="15.75" x14ac:dyDescent="0.25">
      <c r="A41" s="104"/>
      <c r="B41" s="104"/>
      <c r="C41" s="104"/>
      <c r="D41" s="104"/>
      <c r="E41" s="104"/>
      <c r="F41" s="144"/>
      <c r="G41" s="98"/>
      <c r="H41" s="47">
        <v>466</v>
      </c>
      <c r="I41" s="47">
        <v>5</v>
      </c>
      <c r="J41" s="47">
        <v>3</v>
      </c>
      <c r="K41" s="46" t="s">
        <v>115</v>
      </c>
      <c r="L41" s="47">
        <v>414</v>
      </c>
      <c r="M41" s="27">
        <v>0</v>
      </c>
      <c r="N41" s="27">
        <v>0</v>
      </c>
      <c r="O41" s="27">
        <v>0</v>
      </c>
      <c r="P41" s="27">
        <v>0</v>
      </c>
      <c r="Q41" s="27">
        <v>9364.6</v>
      </c>
      <c r="R41" s="27">
        <v>0</v>
      </c>
    </row>
    <row r="42" spans="1:18" s="21" customFormat="1" ht="15.75" x14ac:dyDescent="0.25">
      <c r="A42" s="104"/>
      <c r="B42" s="104"/>
      <c r="C42" s="104"/>
      <c r="D42" s="104"/>
      <c r="E42" s="104"/>
      <c r="F42" s="119"/>
      <c r="G42" s="148"/>
      <c r="H42" s="47">
        <v>466</v>
      </c>
      <c r="I42" s="47">
        <v>5</v>
      </c>
      <c r="J42" s="47">
        <v>3</v>
      </c>
      <c r="K42" s="46" t="s">
        <v>71</v>
      </c>
      <c r="L42" s="47">
        <v>414</v>
      </c>
      <c r="M42" s="27">
        <v>0</v>
      </c>
      <c r="N42" s="27">
        <v>0</v>
      </c>
      <c r="O42" s="27">
        <v>0</v>
      </c>
      <c r="P42" s="27">
        <v>59.2</v>
      </c>
      <c r="Q42" s="27">
        <v>49</v>
      </c>
      <c r="R42" s="27">
        <v>0</v>
      </c>
    </row>
    <row r="43" spans="1:18" s="21" customFormat="1" ht="15.75" x14ac:dyDescent="0.25">
      <c r="A43" s="104"/>
      <c r="B43" s="104"/>
      <c r="C43" s="104"/>
      <c r="D43" s="104"/>
      <c r="E43" s="104"/>
      <c r="F43" s="120" t="s">
        <v>84</v>
      </c>
      <c r="G43" s="115" t="s">
        <v>69</v>
      </c>
      <c r="H43" s="47">
        <v>461</v>
      </c>
      <c r="I43" s="47">
        <v>8</v>
      </c>
      <c r="J43" s="47">
        <v>1</v>
      </c>
      <c r="K43" s="46" t="s">
        <v>116</v>
      </c>
      <c r="L43" s="47">
        <v>414</v>
      </c>
      <c r="M43" s="27">
        <v>0</v>
      </c>
      <c r="N43" s="27">
        <v>0</v>
      </c>
      <c r="O43" s="27">
        <v>0</v>
      </c>
      <c r="P43" s="27">
        <v>118135.8</v>
      </c>
      <c r="Q43" s="27">
        <v>0</v>
      </c>
      <c r="R43" s="43">
        <v>0</v>
      </c>
    </row>
    <row r="44" spans="1:18" s="21" customFormat="1" ht="15.75" x14ac:dyDescent="0.25">
      <c r="A44" s="104"/>
      <c r="B44" s="104"/>
      <c r="C44" s="104"/>
      <c r="D44" s="104"/>
      <c r="E44" s="104"/>
      <c r="F44" s="121"/>
      <c r="G44" s="116"/>
      <c r="H44" s="47">
        <v>461</v>
      </c>
      <c r="I44" s="47">
        <v>8</v>
      </c>
      <c r="J44" s="47">
        <v>1</v>
      </c>
      <c r="K44" s="46" t="s">
        <v>71</v>
      </c>
      <c r="L44" s="47">
        <v>414</v>
      </c>
      <c r="M44" s="27">
        <v>0</v>
      </c>
      <c r="N44" s="27">
        <v>0</v>
      </c>
      <c r="O44" s="27">
        <v>0</v>
      </c>
      <c r="P44" s="27">
        <v>16.100000000000001</v>
      </c>
      <c r="Q44" s="27">
        <v>0</v>
      </c>
      <c r="R44" s="43">
        <v>0</v>
      </c>
    </row>
    <row r="45" spans="1:18" s="21" customFormat="1" ht="15.75" x14ac:dyDescent="0.25">
      <c r="A45" s="104"/>
      <c r="B45" s="104"/>
      <c r="C45" s="104"/>
      <c r="D45" s="104"/>
      <c r="E45" s="104"/>
      <c r="F45" s="120" t="s">
        <v>85</v>
      </c>
      <c r="G45" s="115" t="s">
        <v>19</v>
      </c>
      <c r="H45" s="46" t="s">
        <v>52</v>
      </c>
      <c r="I45" s="46" t="s">
        <v>25</v>
      </c>
      <c r="J45" s="46" t="s">
        <v>117</v>
      </c>
      <c r="K45" s="46" t="s">
        <v>116</v>
      </c>
      <c r="L45" s="47">
        <v>414</v>
      </c>
      <c r="M45" s="27">
        <v>0</v>
      </c>
      <c r="N45" s="27">
        <v>0</v>
      </c>
      <c r="O45" s="27">
        <v>0</v>
      </c>
      <c r="P45" s="27">
        <v>5909.3</v>
      </c>
      <c r="Q45" s="27">
        <v>0</v>
      </c>
      <c r="R45" s="43">
        <v>0</v>
      </c>
    </row>
    <row r="46" spans="1:18" s="21" customFormat="1" ht="15.75" x14ac:dyDescent="0.25">
      <c r="A46" s="104"/>
      <c r="B46" s="104"/>
      <c r="C46" s="104"/>
      <c r="D46" s="104"/>
      <c r="E46" s="104"/>
      <c r="F46" s="121"/>
      <c r="G46" s="116"/>
      <c r="H46" s="46" t="s">
        <v>52</v>
      </c>
      <c r="I46" s="46" t="s">
        <v>25</v>
      </c>
      <c r="J46" s="46" t="s">
        <v>117</v>
      </c>
      <c r="K46" s="46" t="s">
        <v>71</v>
      </c>
      <c r="L46" s="47">
        <v>414</v>
      </c>
      <c r="M46" s="27">
        <v>0</v>
      </c>
      <c r="N46" s="27">
        <v>0</v>
      </c>
      <c r="O46" s="27">
        <v>0</v>
      </c>
      <c r="P46" s="27">
        <v>0.7</v>
      </c>
      <c r="Q46" s="27">
        <v>0</v>
      </c>
      <c r="R46" s="43">
        <v>0</v>
      </c>
    </row>
    <row r="47" spans="1:18" s="21" customFormat="1" ht="15.75" x14ac:dyDescent="0.25">
      <c r="A47" s="104"/>
      <c r="B47" s="104"/>
      <c r="C47" s="104"/>
      <c r="D47" s="104"/>
      <c r="E47" s="104"/>
      <c r="F47" s="120" t="s">
        <v>118</v>
      </c>
      <c r="G47" s="115" t="s">
        <v>69</v>
      </c>
      <c r="H47" s="46" t="s">
        <v>52</v>
      </c>
      <c r="I47" s="46" t="s">
        <v>4</v>
      </c>
      <c r="J47" s="46" t="s">
        <v>20</v>
      </c>
      <c r="K47" s="46" t="s">
        <v>116</v>
      </c>
      <c r="L47" s="47">
        <v>243</v>
      </c>
      <c r="M47" s="47"/>
      <c r="N47" s="47"/>
      <c r="O47" s="47">
        <v>0</v>
      </c>
      <c r="P47" s="47">
        <v>6999.4</v>
      </c>
      <c r="Q47" s="47">
        <v>0</v>
      </c>
      <c r="R47" s="43">
        <v>0</v>
      </c>
    </row>
    <row r="48" spans="1:18" s="21" customFormat="1" ht="15.75" x14ac:dyDescent="0.25">
      <c r="A48" s="104"/>
      <c r="B48" s="104"/>
      <c r="C48" s="104"/>
      <c r="D48" s="104"/>
      <c r="E48" s="104"/>
      <c r="F48" s="121"/>
      <c r="G48" s="116"/>
      <c r="H48" s="46" t="s">
        <v>52</v>
      </c>
      <c r="I48" s="46" t="s">
        <v>4</v>
      </c>
      <c r="J48" s="46" t="s">
        <v>17</v>
      </c>
      <c r="K48" s="46" t="s">
        <v>71</v>
      </c>
      <c r="L48" s="47">
        <v>243</v>
      </c>
      <c r="M48" s="47"/>
      <c r="N48" s="47"/>
      <c r="O48" s="47"/>
      <c r="P48" s="47">
        <v>0.7</v>
      </c>
      <c r="Q48" s="47"/>
      <c r="R48" s="43"/>
    </row>
    <row r="49" spans="1:18" s="21" customFormat="1" ht="15.75" x14ac:dyDescent="0.25">
      <c r="A49" s="104"/>
      <c r="B49" s="104"/>
      <c r="C49" s="104"/>
      <c r="D49" s="104"/>
      <c r="E49" s="104"/>
      <c r="F49" s="149" t="s">
        <v>119</v>
      </c>
      <c r="G49" s="115" t="s">
        <v>69</v>
      </c>
      <c r="H49" s="46" t="s">
        <v>52</v>
      </c>
      <c r="I49" s="46" t="s">
        <v>4</v>
      </c>
      <c r="J49" s="46" t="s">
        <v>20</v>
      </c>
      <c r="K49" s="46" t="s">
        <v>116</v>
      </c>
      <c r="L49" s="47">
        <v>243</v>
      </c>
      <c r="M49" s="47"/>
      <c r="N49" s="47"/>
      <c r="O49" s="47">
        <v>0</v>
      </c>
      <c r="P49" s="47">
        <v>3423</v>
      </c>
      <c r="Q49" s="47"/>
      <c r="R49" s="43"/>
    </row>
    <row r="50" spans="1:18" s="21" customFormat="1" ht="15.75" x14ac:dyDescent="0.25">
      <c r="A50" s="104"/>
      <c r="B50" s="104"/>
      <c r="C50" s="104"/>
      <c r="D50" s="104"/>
      <c r="E50" s="104"/>
      <c r="F50" s="150"/>
      <c r="G50" s="116"/>
      <c r="H50" s="60" t="s">
        <v>52</v>
      </c>
      <c r="I50" s="60" t="s">
        <v>4</v>
      </c>
      <c r="J50" s="60" t="s">
        <v>20</v>
      </c>
      <c r="K50" s="46" t="s">
        <v>71</v>
      </c>
      <c r="L50" s="54">
        <v>243</v>
      </c>
      <c r="M50" s="54"/>
      <c r="N50" s="54"/>
      <c r="O50" s="54"/>
      <c r="P50" s="54">
        <v>0.4</v>
      </c>
      <c r="Q50" s="54"/>
      <c r="R50" s="43"/>
    </row>
    <row r="51" spans="1:18" s="21" customFormat="1" ht="15.75" x14ac:dyDescent="0.25">
      <c r="A51" s="104"/>
      <c r="B51" s="104"/>
      <c r="C51" s="104"/>
      <c r="D51" s="104"/>
      <c r="E51" s="104"/>
      <c r="F51" s="149" t="s">
        <v>121</v>
      </c>
      <c r="G51" s="115" t="s">
        <v>19</v>
      </c>
      <c r="H51" s="60" t="s">
        <v>52</v>
      </c>
      <c r="I51" s="60" t="s">
        <v>30</v>
      </c>
      <c r="J51" s="60" t="s">
        <v>21</v>
      </c>
      <c r="K51" s="60" t="s">
        <v>116</v>
      </c>
      <c r="L51" s="54">
        <v>243</v>
      </c>
      <c r="M51" s="54"/>
      <c r="N51" s="54"/>
      <c r="O51" s="54"/>
      <c r="P51" s="54">
        <v>10895.2</v>
      </c>
      <c r="Q51" s="54"/>
      <c r="R51" s="43"/>
    </row>
    <row r="52" spans="1:18" s="21" customFormat="1" ht="15.75" x14ac:dyDescent="0.25">
      <c r="A52" s="104"/>
      <c r="B52" s="104"/>
      <c r="C52" s="104"/>
      <c r="D52" s="104"/>
      <c r="E52" s="104"/>
      <c r="F52" s="150"/>
      <c r="G52" s="116"/>
      <c r="H52" s="60" t="s">
        <v>52</v>
      </c>
      <c r="I52" s="60" t="s">
        <v>30</v>
      </c>
      <c r="J52" s="60" t="s">
        <v>21</v>
      </c>
      <c r="K52" s="60" t="s">
        <v>71</v>
      </c>
      <c r="L52" s="54">
        <v>243</v>
      </c>
      <c r="M52" s="54"/>
      <c r="N52" s="54"/>
      <c r="O52" s="54"/>
      <c r="P52" s="54">
        <v>1.2</v>
      </c>
      <c r="Q52" s="54"/>
      <c r="R52" s="43"/>
    </row>
    <row r="53" spans="1:18" s="21" customFormat="1" ht="15.75" x14ac:dyDescent="0.25">
      <c r="A53" s="104"/>
      <c r="B53" s="104"/>
      <c r="C53" s="104"/>
      <c r="D53" s="104"/>
      <c r="E53" s="104"/>
      <c r="F53" s="59" t="s">
        <v>105</v>
      </c>
      <c r="G53" s="51" t="s">
        <v>69</v>
      </c>
      <c r="H53" s="60" t="s">
        <v>52</v>
      </c>
      <c r="I53" s="60" t="s">
        <v>30</v>
      </c>
      <c r="J53" s="60" t="s">
        <v>21</v>
      </c>
      <c r="K53" s="60" t="s">
        <v>71</v>
      </c>
      <c r="L53" s="54">
        <v>243</v>
      </c>
      <c r="M53" s="54"/>
      <c r="N53" s="54"/>
      <c r="O53" s="54"/>
      <c r="P53" s="54"/>
      <c r="Q53" s="54">
        <v>0</v>
      </c>
      <c r="R53" s="43"/>
    </row>
    <row r="54" spans="1:18" s="21" customFormat="1" ht="15.75" x14ac:dyDescent="0.25">
      <c r="A54" s="104"/>
      <c r="B54" s="104"/>
      <c r="C54" s="104"/>
      <c r="D54" s="104"/>
      <c r="E54" s="104"/>
      <c r="F54" s="149" t="s">
        <v>122</v>
      </c>
      <c r="G54" s="115" t="s">
        <v>19</v>
      </c>
      <c r="H54" s="60" t="s">
        <v>52</v>
      </c>
      <c r="I54" s="60" t="s">
        <v>31</v>
      </c>
      <c r="J54" s="60" t="s">
        <v>17</v>
      </c>
      <c r="K54" s="60" t="s">
        <v>57</v>
      </c>
      <c r="L54" s="54">
        <v>243</v>
      </c>
      <c r="M54" s="54"/>
      <c r="N54" s="54"/>
      <c r="O54" s="54"/>
      <c r="P54" s="54">
        <v>5918.2</v>
      </c>
      <c r="Q54" s="54"/>
      <c r="R54" s="43"/>
    </row>
    <row r="55" spans="1:18" s="21" customFormat="1" ht="15.75" x14ac:dyDescent="0.25">
      <c r="A55" s="104"/>
      <c r="B55" s="104"/>
      <c r="C55" s="104"/>
      <c r="D55" s="104"/>
      <c r="E55" s="104"/>
      <c r="F55" s="150"/>
      <c r="G55" s="116"/>
      <c r="H55" s="60" t="s">
        <v>52</v>
      </c>
      <c r="I55" s="60" t="s">
        <v>31</v>
      </c>
      <c r="J55" s="60" t="s">
        <v>17</v>
      </c>
      <c r="K55" s="60" t="s">
        <v>71</v>
      </c>
      <c r="L55" s="54">
        <v>243</v>
      </c>
      <c r="M55" s="54"/>
      <c r="N55" s="54"/>
      <c r="O55" s="54"/>
      <c r="P55" s="54">
        <v>0.7</v>
      </c>
      <c r="Q55" s="54"/>
      <c r="R55" s="43"/>
    </row>
    <row r="56" spans="1:18" s="21" customFormat="1" ht="15.75" x14ac:dyDescent="0.25">
      <c r="A56" s="104"/>
      <c r="B56" s="104"/>
      <c r="C56" s="104"/>
      <c r="D56" s="104"/>
      <c r="E56" s="104"/>
      <c r="F56" s="149" t="s">
        <v>103</v>
      </c>
      <c r="G56" s="50" t="s">
        <v>69</v>
      </c>
      <c r="H56" s="46" t="s">
        <v>52</v>
      </c>
      <c r="I56" s="46" t="s">
        <v>34</v>
      </c>
      <c r="J56" s="46" t="s">
        <v>17</v>
      </c>
      <c r="K56" s="60" t="s">
        <v>57</v>
      </c>
      <c r="L56" s="47">
        <v>243</v>
      </c>
      <c r="M56" s="27"/>
      <c r="N56" s="27"/>
      <c r="O56" s="27"/>
      <c r="P56" s="27">
        <v>44187.8</v>
      </c>
      <c r="Q56" s="27"/>
      <c r="R56" s="43"/>
    </row>
    <row r="57" spans="1:18" s="21" customFormat="1" ht="15.75" x14ac:dyDescent="0.25">
      <c r="A57" s="104"/>
      <c r="B57" s="104"/>
      <c r="C57" s="104"/>
      <c r="D57" s="104"/>
      <c r="E57" s="104"/>
      <c r="F57" s="150"/>
      <c r="G57" s="50"/>
      <c r="H57" s="46" t="s">
        <v>52</v>
      </c>
      <c r="I57" s="46" t="s">
        <v>34</v>
      </c>
      <c r="J57" s="46" t="s">
        <v>17</v>
      </c>
      <c r="K57" s="46" t="s">
        <v>71</v>
      </c>
      <c r="L57" s="47">
        <v>243</v>
      </c>
      <c r="M57" s="27"/>
      <c r="N57" s="27"/>
      <c r="O57" s="27"/>
      <c r="P57" s="27">
        <v>4.9000000000000004</v>
      </c>
      <c r="Q57" s="27"/>
      <c r="R57" s="43"/>
    </row>
    <row r="58" spans="1:18" s="21" customFormat="1" ht="31.5" x14ac:dyDescent="0.25">
      <c r="A58" s="117"/>
      <c r="B58" s="117"/>
      <c r="C58" s="117"/>
      <c r="D58" s="117"/>
      <c r="E58" s="117"/>
      <c r="F58" s="44" t="s">
        <v>102</v>
      </c>
      <c r="G58" s="50" t="s">
        <v>69</v>
      </c>
      <c r="H58" s="46" t="s">
        <v>110</v>
      </c>
      <c r="I58" s="46" t="s">
        <v>34</v>
      </c>
      <c r="J58" s="46" t="s">
        <v>17</v>
      </c>
      <c r="K58" s="46" t="s">
        <v>71</v>
      </c>
      <c r="L58" s="47">
        <v>414</v>
      </c>
      <c r="M58" s="27"/>
      <c r="N58" s="27"/>
      <c r="O58" s="27"/>
      <c r="P58" s="27">
        <v>0</v>
      </c>
      <c r="Q58" s="27">
        <v>51</v>
      </c>
      <c r="R58" s="172">
        <v>47.7</v>
      </c>
    </row>
    <row r="59" spans="1:18" ht="32.25" customHeight="1" x14ac:dyDescent="0.25">
      <c r="A59" s="103" t="s">
        <v>4</v>
      </c>
      <c r="B59" s="103" t="s">
        <v>26</v>
      </c>
      <c r="C59" s="103" t="s">
        <v>4</v>
      </c>
      <c r="D59" s="103" t="s">
        <v>7</v>
      </c>
      <c r="E59" s="106"/>
      <c r="F59" s="109" t="s">
        <v>78</v>
      </c>
      <c r="G59" s="97" t="s">
        <v>69</v>
      </c>
      <c r="H59" s="7" t="s">
        <v>61</v>
      </c>
      <c r="I59" s="7" t="s">
        <v>25</v>
      </c>
      <c r="J59" s="7" t="s">
        <v>4</v>
      </c>
      <c r="K59" s="7" t="s">
        <v>79</v>
      </c>
      <c r="L59" s="3"/>
      <c r="M59" s="10">
        <v>39</v>
      </c>
      <c r="N59" s="10"/>
      <c r="O59" s="9"/>
      <c r="P59" s="9"/>
      <c r="Q59" s="9"/>
      <c r="R59" s="2"/>
    </row>
    <row r="60" spans="1:18" ht="32.25" customHeight="1" x14ac:dyDescent="0.25">
      <c r="A60" s="104"/>
      <c r="B60" s="104"/>
      <c r="C60" s="104"/>
      <c r="D60" s="104"/>
      <c r="E60" s="107"/>
      <c r="F60" s="110"/>
      <c r="G60" s="98"/>
      <c r="H60" s="7" t="s">
        <v>61</v>
      </c>
      <c r="I60" s="7" t="s">
        <v>4</v>
      </c>
      <c r="J60" s="7" t="s">
        <v>17</v>
      </c>
      <c r="K60" s="7" t="s">
        <v>70</v>
      </c>
      <c r="L60" s="3">
        <v>414</v>
      </c>
      <c r="M60" s="10"/>
      <c r="N60" s="10">
        <v>17940.099999999999</v>
      </c>
      <c r="O60" s="10"/>
      <c r="P60" s="9"/>
      <c r="Q60" s="9"/>
      <c r="R60" s="2"/>
    </row>
    <row r="61" spans="1:18" ht="32.25" customHeight="1" x14ac:dyDescent="0.25">
      <c r="A61" s="105"/>
      <c r="B61" s="105"/>
      <c r="C61" s="105"/>
      <c r="D61" s="105"/>
      <c r="E61" s="108"/>
      <c r="F61" s="111"/>
      <c r="G61" s="99"/>
      <c r="H61" s="7" t="s">
        <v>52</v>
      </c>
      <c r="I61" s="7" t="s">
        <v>4</v>
      </c>
      <c r="J61" s="7" t="s">
        <v>17</v>
      </c>
      <c r="K61" s="7" t="s">
        <v>70</v>
      </c>
      <c r="L61" s="3">
        <v>414</v>
      </c>
      <c r="M61" s="10"/>
      <c r="N61" s="10"/>
      <c r="O61" s="10">
        <v>34169.1</v>
      </c>
      <c r="P61" s="10">
        <v>29217.7</v>
      </c>
      <c r="Q61" s="9"/>
      <c r="R61" s="2">
        <v>6806.8</v>
      </c>
    </row>
    <row r="62" spans="1:18" ht="31.5" customHeight="1" x14ac:dyDescent="0.25">
      <c r="A62" s="151" t="s">
        <v>4</v>
      </c>
      <c r="B62" s="151" t="s">
        <v>26</v>
      </c>
      <c r="C62" s="151" t="s">
        <v>4</v>
      </c>
      <c r="D62" s="151" t="s">
        <v>16</v>
      </c>
      <c r="E62" s="151"/>
      <c r="F62" s="153" t="s">
        <v>73</v>
      </c>
      <c r="G62" s="11" t="s">
        <v>74</v>
      </c>
      <c r="H62" s="7" t="s">
        <v>52</v>
      </c>
      <c r="I62" s="7" t="s">
        <v>4</v>
      </c>
      <c r="J62" s="7" t="s">
        <v>20</v>
      </c>
      <c r="K62" s="7" t="s">
        <v>75</v>
      </c>
      <c r="L62" s="3">
        <v>244.61199999999999</v>
      </c>
      <c r="M62" s="10"/>
      <c r="N62" s="10">
        <v>559.6</v>
      </c>
      <c r="O62" s="10">
        <v>370.4</v>
      </c>
      <c r="P62" s="10">
        <v>0</v>
      </c>
      <c r="Q62" s="10">
        <v>0</v>
      </c>
      <c r="R62" s="10">
        <v>0</v>
      </c>
    </row>
    <row r="63" spans="1:18" ht="15.75" x14ac:dyDescent="0.25">
      <c r="A63" s="152"/>
      <c r="B63" s="152"/>
      <c r="C63" s="152"/>
      <c r="D63" s="152"/>
      <c r="E63" s="152"/>
      <c r="F63" s="154"/>
      <c r="G63" s="11"/>
      <c r="H63" s="7" t="s">
        <v>52</v>
      </c>
      <c r="I63" s="7" t="s">
        <v>4</v>
      </c>
      <c r="J63" s="7" t="s">
        <v>20</v>
      </c>
      <c r="K63" s="7" t="s">
        <v>123</v>
      </c>
      <c r="L63" s="3">
        <v>244</v>
      </c>
      <c r="M63" s="10"/>
      <c r="N63" s="10"/>
      <c r="O63" s="10">
        <v>2.2999999999999998</v>
      </c>
      <c r="P63" s="10"/>
      <c r="Q63" s="10"/>
      <c r="R63" s="10"/>
    </row>
    <row r="64" spans="1:18" ht="15.75" x14ac:dyDescent="0.25">
      <c r="A64" s="100" t="s">
        <v>4</v>
      </c>
      <c r="B64" s="101" t="s">
        <v>8</v>
      </c>
      <c r="C64" s="101"/>
      <c r="D64" s="101"/>
      <c r="E64" s="102"/>
      <c r="F64" s="102" t="s">
        <v>67</v>
      </c>
      <c r="G64" s="17" t="s">
        <v>50</v>
      </c>
      <c r="H64" s="12">
        <v>456</v>
      </c>
      <c r="I64" s="7"/>
      <c r="J64" s="7"/>
      <c r="K64" s="12"/>
      <c r="L64" s="13"/>
      <c r="M64" s="14">
        <f t="shared" ref="M64:N64" si="2">M65</f>
        <v>1</v>
      </c>
      <c r="N64" s="14">
        <f t="shared" si="2"/>
        <v>0</v>
      </c>
      <c r="O64" s="14">
        <f>O66</f>
        <v>0</v>
      </c>
      <c r="P64" s="14">
        <f t="shared" ref="P64:R64" si="3">P66</f>
        <v>1</v>
      </c>
      <c r="Q64" s="14">
        <f t="shared" si="3"/>
        <v>1</v>
      </c>
      <c r="R64" s="14">
        <f t="shared" si="3"/>
        <v>1</v>
      </c>
    </row>
    <row r="65" spans="1:18" ht="16.5" customHeight="1" x14ac:dyDescent="0.25">
      <c r="A65" s="100"/>
      <c r="B65" s="101"/>
      <c r="C65" s="101"/>
      <c r="D65" s="101"/>
      <c r="E65" s="102"/>
      <c r="F65" s="102"/>
      <c r="G65" s="1" t="s">
        <v>68</v>
      </c>
      <c r="H65" s="12">
        <v>456</v>
      </c>
      <c r="I65" s="7"/>
      <c r="J65" s="7"/>
      <c r="K65" s="12"/>
      <c r="L65" s="13"/>
      <c r="M65" s="15">
        <v>1</v>
      </c>
      <c r="N65" s="4">
        <v>0</v>
      </c>
      <c r="O65" s="4">
        <v>0</v>
      </c>
      <c r="P65" s="4">
        <v>0</v>
      </c>
      <c r="Q65" s="15">
        <v>0</v>
      </c>
      <c r="R65" s="4">
        <v>0</v>
      </c>
    </row>
    <row r="66" spans="1:18" ht="47.25" x14ac:dyDescent="0.25">
      <c r="A66" s="5"/>
      <c r="B66" s="2">
        <v>5</v>
      </c>
      <c r="C66" s="2">
        <v>5</v>
      </c>
      <c r="D66" s="2">
        <v>2</v>
      </c>
      <c r="E66" s="2"/>
      <c r="F66" s="6" t="s">
        <v>35</v>
      </c>
      <c r="G66" s="1" t="s">
        <v>36</v>
      </c>
      <c r="H66" s="2">
        <v>461</v>
      </c>
      <c r="I66" s="7" t="s">
        <v>17</v>
      </c>
      <c r="J66" s="7">
        <v>13</v>
      </c>
      <c r="K66" s="16" t="s">
        <v>104</v>
      </c>
      <c r="L66" s="2"/>
      <c r="M66" s="2"/>
      <c r="N66" s="2"/>
      <c r="O66" s="18">
        <v>0</v>
      </c>
      <c r="P66" s="18">
        <v>1</v>
      </c>
      <c r="Q66" s="18">
        <v>1</v>
      </c>
      <c r="R66" s="18">
        <v>1</v>
      </c>
    </row>
    <row r="67" spans="1:18" x14ac:dyDescent="0.25">
      <c r="K67" t="s">
        <v>129</v>
      </c>
      <c r="P67">
        <f>P30+P43+P45+P47+P49+P51+P54+P56</f>
        <v>196498.60000000003</v>
      </c>
    </row>
    <row r="68" spans="1:18" x14ac:dyDescent="0.25">
      <c r="K68" t="s">
        <v>71</v>
      </c>
      <c r="P68">
        <f>P31+P40+P42+P44+P46+P48+P50+P52+P55+P57</f>
        <v>426.39999999999992</v>
      </c>
    </row>
  </sheetData>
  <mergeCells count="96">
    <mergeCell ref="F56:F57"/>
    <mergeCell ref="A62:A63"/>
    <mergeCell ref="B62:B63"/>
    <mergeCell ref="C62:C63"/>
    <mergeCell ref="D62:D63"/>
    <mergeCell ref="E62:E63"/>
    <mergeCell ref="F62:F63"/>
    <mergeCell ref="F51:F52"/>
    <mergeCell ref="G49:G50"/>
    <mergeCell ref="G51:G52"/>
    <mergeCell ref="F54:F55"/>
    <mergeCell ref="G54:G55"/>
    <mergeCell ref="E28:E31"/>
    <mergeCell ref="D28:D31"/>
    <mergeCell ref="C28:C31"/>
    <mergeCell ref="B28:B31"/>
    <mergeCell ref="A28:A31"/>
    <mergeCell ref="F47:F48"/>
    <mergeCell ref="G47:G48"/>
    <mergeCell ref="G45:G46"/>
    <mergeCell ref="G43:G44"/>
    <mergeCell ref="F49:F50"/>
    <mergeCell ref="F21:F23"/>
    <mergeCell ref="F33:F36"/>
    <mergeCell ref="F39:F42"/>
    <mergeCell ref="G32:G42"/>
    <mergeCell ref="F43:F44"/>
    <mergeCell ref="F30:F31"/>
    <mergeCell ref="G30:G31"/>
    <mergeCell ref="G21:G22"/>
    <mergeCell ref="F25:F26"/>
    <mergeCell ref="G25:G26"/>
    <mergeCell ref="B18:B20"/>
    <mergeCell ref="A18:A20"/>
    <mergeCell ref="A21:A23"/>
    <mergeCell ref="B21:B23"/>
    <mergeCell ref="C21:C23"/>
    <mergeCell ref="G18:G20"/>
    <mergeCell ref="F18:F20"/>
    <mergeCell ref="E18:E20"/>
    <mergeCell ref="D18:D20"/>
    <mergeCell ref="C18:C20"/>
    <mergeCell ref="A15:A16"/>
    <mergeCell ref="B15:B16"/>
    <mergeCell ref="C15:C16"/>
    <mergeCell ref="D15:D16"/>
    <mergeCell ref="E15:E16"/>
    <mergeCell ref="M1:Q1"/>
    <mergeCell ref="D6:L6"/>
    <mergeCell ref="A8:E8"/>
    <mergeCell ref="F8:F9"/>
    <mergeCell ref="G8:G9"/>
    <mergeCell ref="H8:R8"/>
    <mergeCell ref="O2:R2"/>
    <mergeCell ref="O4:R4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D21:D23"/>
    <mergeCell ref="E21:E23"/>
    <mergeCell ref="G28:G29"/>
    <mergeCell ref="A32:A58"/>
    <mergeCell ref="B32:B58"/>
    <mergeCell ref="C32:C58"/>
    <mergeCell ref="D32:D58"/>
    <mergeCell ref="E32:E58"/>
    <mergeCell ref="F37:F38"/>
    <mergeCell ref="F28:F29"/>
    <mergeCell ref="F45:F46"/>
    <mergeCell ref="A25:A26"/>
    <mergeCell ref="B25:B26"/>
    <mergeCell ref="C25:C26"/>
    <mergeCell ref="D25:D26"/>
    <mergeCell ref="E25:E26"/>
    <mergeCell ref="G59:G61"/>
    <mergeCell ref="A64:A65"/>
    <mergeCell ref="B64:B65"/>
    <mergeCell ref="C64:C65"/>
    <mergeCell ref="D64:D65"/>
    <mergeCell ref="E64:E65"/>
    <mergeCell ref="F64:F65"/>
    <mergeCell ref="B59:B61"/>
    <mergeCell ref="A59:A61"/>
    <mergeCell ref="C59:C61"/>
    <mergeCell ref="D59:D61"/>
    <mergeCell ref="E59:E61"/>
    <mergeCell ref="F59:F61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3"/>
  <sheetViews>
    <sheetView tabSelected="1" view="pageBreakPreview" topLeftCell="A9" zoomScale="82" zoomScaleNormal="77" zoomScaleSheetLayoutView="82" workbookViewId="0">
      <selection activeCell="K16" sqref="K16"/>
    </sheetView>
  </sheetViews>
  <sheetFormatPr defaultRowHeight="15" x14ac:dyDescent="0.25"/>
  <cols>
    <col min="1" max="1" width="7.7109375" style="77" customWidth="1"/>
    <col min="2" max="2" width="9.140625" style="77" customWidth="1"/>
    <col min="3" max="3" width="21" style="77" customWidth="1"/>
    <col min="4" max="4" width="34.42578125" style="77" customWidth="1"/>
    <col min="5" max="5" width="16.5703125" style="77" customWidth="1"/>
    <col min="6" max="6" width="18.28515625" style="77" customWidth="1"/>
    <col min="7" max="7" width="18.42578125" style="77" customWidth="1"/>
    <col min="8" max="8" width="16.140625" style="77" customWidth="1"/>
    <col min="9" max="9" width="17" style="77" customWidth="1"/>
    <col min="10" max="10" width="14.7109375" style="77" customWidth="1"/>
    <col min="11" max="11" width="11.28515625" style="21" customWidth="1"/>
    <col min="12" max="12" width="9.140625" style="21"/>
  </cols>
  <sheetData>
    <row r="1" spans="1:11" ht="27" customHeight="1" x14ac:dyDescent="0.25">
      <c r="H1" s="155" t="s">
        <v>125</v>
      </c>
      <c r="I1" s="156"/>
      <c r="J1" s="156"/>
      <c r="K1" s="156"/>
    </row>
    <row r="2" spans="1:11" x14ac:dyDescent="0.25">
      <c r="H2" s="156"/>
      <c r="I2" s="156"/>
      <c r="J2" s="156"/>
      <c r="K2" s="156"/>
    </row>
    <row r="3" spans="1:11" x14ac:dyDescent="0.25">
      <c r="H3" s="78"/>
      <c r="I3" s="78"/>
      <c r="J3" s="78"/>
      <c r="K3" s="78"/>
    </row>
    <row r="4" spans="1:11" ht="54.75" customHeight="1" x14ac:dyDescent="0.25">
      <c r="G4" s="76"/>
      <c r="H4" s="157" t="s">
        <v>126</v>
      </c>
      <c r="I4" s="157"/>
      <c r="J4" s="157"/>
      <c r="K4" s="157"/>
    </row>
    <row r="5" spans="1:11" ht="15.75" x14ac:dyDescent="0.25">
      <c r="A5" s="133" t="s">
        <v>86</v>
      </c>
      <c r="B5" s="133"/>
      <c r="C5" s="133"/>
      <c r="D5" s="133"/>
      <c r="E5" s="133"/>
      <c r="F5" s="133"/>
      <c r="G5" s="133"/>
      <c r="H5" s="133"/>
      <c r="I5" s="133"/>
      <c r="J5" s="133"/>
    </row>
    <row r="6" spans="1:11" x14ac:dyDescent="0.25">
      <c r="A6" s="22"/>
      <c r="B6" s="22"/>
      <c r="C6" s="22"/>
      <c r="D6" s="22"/>
      <c r="E6" s="22"/>
      <c r="F6" s="22"/>
      <c r="G6" s="22"/>
      <c r="H6" s="22"/>
      <c r="I6" s="22"/>
      <c r="J6" s="24"/>
    </row>
    <row r="7" spans="1:11" ht="15.75" customHeight="1" x14ac:dyDescent="0.25">
      <c r="A7" s="137" t="s">
        <v>0</v>
      </c>
      <c r="B7" s="158"/>
      <c r="C7" s="137" t="s">
        <v>87</v>
      </c>
      <c r="D7" s="137" t="s">
        <v>88</v>
      </c>
      <c r="E7" s="137" t="s">
        <v>89</v>
      </c>
      <c r="F7" s="137"/>
      <c r="G7" s="137"/>
      <c r="H7" s="137"/>
      <c r="I7" s="137"/>
      <c r="J7" s="137"/>
      <c r="K7" s="137"/>
    </row>
    <row r="8" spans="1:11" ht="27.75" customHeight="1" x14ac:dyDescent="0.25">
      <c r="A8" s="137"/>
      <c r="B8" s="158"/>
      <c r="C8" s="158" t="s">
        <v>37</v>
      </c>
      <c r="D8" s="158"/>
      <c r="E8" s="137" t="s">
        <v>90</v>
      </c>
      <c r="F8" s="137" t="s">
        <v>1</v>
      </c>
      <c r="G8" s="159" t="s">
        <v>9</v>
      </c>
      <c r="H8" s="159" t="s">
        <v>10</v>
      </c>
      <c r="I8" s="159" t="s">
        <v>11</v>
      </c>
      <c r="J8" s="137" t="s">
        <v>12</v>
      </c>
      <c r="K8" s="137" t="s">
        <v>13</v>
      </c>
    </row>
    <row r="9" spans="1:11" ht="15.75" x14ac:dyDescent="0.25">
      <c r="A9" s="27" t="s">
        <v>2</v>
      </c>
      <c r="B9" s="27" t="s">
        <v>3</v>
      </c>
      <c r="C9" s="158"/>
      <c r="D9" s="158"/>
      <c r="E9" s="158"/>
      <c r="F9" s="158"/>
      <c r="G9" s="160"/>
      <c r="H9" s="160"/>
      <c r="I9" s="160"/>
      <c r="J9" s="158"/>
      <c r="K9" s="158"/>
    </row>
    <row r="10" spans="1:11" ht="15.75" x14ac:dyDescent="0.25">
      <c r="A10" s="161" t="s">
        <v>4</v>
      </c>
      <c r="B10" s="161"/>
      <c r="C10" s="163" t="s">
        <v>109</v>
      </c>
      <c r="D10" s="80" t="s">
        <v>50</v>
      </c>
      <c r="E10" s="30">
        <f>E11</f>
        <v>422876.44899999996</v>
      </c>
      <c r="F10" s="30">
        <f>F11</f>
        <v>111496.12999999999</v>
      </c>
      <c r="G10" s="30">
        <f>G11</f>
        <v>18587.618999999999</v>
      </c>
      <c r="H10" s="30">
        <f>H11</f>
        <v>42486.6</v>
      </c>
      <c r="I10" s="30">
        <f t="shared" ref="I10:K10" si="0">I11</f>
        <v>233882.30000000002</v>
      </c>
      <c r="J10" s="30">
        <f t="shared" si="0"/>
        <v>9491.6</v>
      </c>
      <c r="K10" s="30">
        <f t="shared" si="0"/>
        <v>6932.2</v>
      </c>
    </row>
    <row r="11" spans="1:11" ht="31.5" x14ac:dyDescent="0.25">
      <c r="A11" s="161"/>
      <c r="B11" s="161"/>
      <c r="C11" s="163"/>
      <c r="D11" s="81" t="s">
        <v>91</v>
      </c>
      <c r="E11" s="30">
        <f>E22+E63</f>
        <v>422876.44899999996</v>
      </c>
      <c r="F11" s="30">
        <f t="shared" ref="F11:K11" si="1">F22+F63</f>
        <v>111496.12999999999</v>
      </c>
      <c r="G11" s="30">
        <f t="shared" si="1"/>
        <v>18587.618999999999</v>
      </c>
      <c r="H11" s="30">
        <f t="shared" si="1"/>
        <v>42486.6</v>
      </c>
      <c r="I11" s="30">
        <f t="shared" si="1"/>
        <v>233882.30000000002</v>
      </c>
      <c r="J11" s="30">
        <f t="shared" si="1"/>
        <v>9491.6</v>
      </c>
      <c r="K11" s="30">
        <f t="shared" si="1"/>
        <v>6932.2</v>
      </c>
    </row>
    <row r="12" spans="1:11" ht="15.75" x14ac:dyDescent="0.25">
      <c r="A12" s="161"/>
      <c r="B12" s="161"/>
      <c r="C12" s="163"/>
      <c r="D12" s="81" t="s">
        <v>92</v>
      </c>
      <c r="E12" s="82"/>
      <c r="F12" s="83"/>
      <c r="G12" s="83"/>
      <c r="H12" s="83"/>
      <c r="I12" s="83"/>
      <c r="J12" s="83"/>
      <c r="K12" s="84"/>
    </row>
    <row r="13" spans="1:11" ht="47.25" x14ac:dyDescent="0.25">
      <c r="A13" s="161"/>
      <c r="B13" s="161"/>
      <c r="C13" s="163"/>
      <c r="D13" s="81" t="s">
        <v>93</v>
      </c>
      <c r="E13" s="30">
        <f>SUM(F13:K13)</f>
        <v>4869.7999999999993</v>
      </c>
      <c r="F13" s="85">
        <v>2909.2</v>
      </c>
      <c r="G13" s="85">
        <v>665.6</v>
      </c>
      <c r="H13" s="85">
        <v>535.70000000000005</v>
      </c>
      <c r="I13" s="85">
        <f>I24+I65</f>
        <v>506.9</v>
      </c>
      <c r="J13" s="85">
        <f>J24+J65</f>
        <v>127</v>
      </c>
      <c r="K13" s="85">
        <f>K24+K65</f>
        <v>125.4</v>
      </c>
    </row>
    <row r="14" spans="1:11" ht="31.5" x14ac:dyDescent="0.25">
      <c r="A14" s="161"/>
      <c r="B14" s="161"/>
      <c r="C14" s="163"/>
      <c r="D14" s="81" t="s">
        <v>94</v>
      </c>
      <c r="E14" s="31">
        <f>SUM(F14:K14)</f>
        <v>22596.946</v>
      </c>
      <c r="F14" s="86">
        <f t="shared" ref="F14:F17" si="2">F25+F36+F46</f>
        <v>21511</v>
      </c>
      <c r="G14" s="87">
        <v>429.24599999999998</v>
      </c>
      <c r="H14" s="86">
        <v>656.7</v>
      </c>
      <c r="I14" s="86"/>
      <c r="J14" s="86"/>
      <c r="K14" s="86"/>
    </row>
    <row r="15" spans="1:11" ht="31.5" x14ac:dyDescent="0.25">
      <c r="A15" s="161"/>
      <c r="B15" s="161"/>
      <c r="C15" s="163"/>
      <c r="D15" s="81" t="s">
        <v>95</v>
      </c>
      <c r="E15" s="31">
        <f t="shared" ref="E15:E20" si="3">SUM(F15:K15)</f>
        <v>0</v>
      </c>
      <c r="F15" s="86">
        <f t="shared" si="2"/>
        <v>0</v>
      </c>
      <c r="G15" s="86"/>
      <c r="H15" s="86"/>
      <c r="I15" s="86"/>
      <c r="J15" s="86">
        <f>J26+J37+J47</f>
        <v>0</v>
      </c>
      <c r="K15" s="88"/>
    </row>
    <row r="16" spans="1:11" ht="63" x14ac:dyDescent="0.25">
      <c r="A16" s="161"/>
      <c r="B16" s="161"/>
      <c r="C16" s="163"/>
      <c r="D16" s="81" t="s">
        <v>96</v>
      </c>
      <c r="E16" s="31">
        <f t="shared" si="3"/>
        <v>0</v>
      </c>
      <c r="F16" s="86">
        <f t="shared" si="2"/>
        <v>0</v>
      </c>
      <c r="G16" s="86"/>
      <c r="H16" s="86"/>
      <c r="I16" s="86"/>
      <c r="J16" s="86">
        <f>J27+J38+J48</f>
        <v>0</v>
      </c>
      <c r="K16" s="88"/>
    </row>
    <row r="17" spans="1:11" ht="31.5" x14ac:dyDescent="0.25">
      <c r="A17" s="161"/>
      <c r="B17" s="161"/>
      <c r="C17" s="163"/>
      <c r="D17" s="33" t="s">
        <v>97</v>
      </c>
      <c r="E17" s="31">
        <f t="shared" si="3"/>
        <v>0</v>
      </c>
      <c r="F17" s="86">
        <f t="shared" si="2"/>
        <v>0</v>
      </c>
      <c r="G17" s="86"/>
      <c r="H17" s="86"/>
      <c r="I17" s="86"/>
      <c r="J17" s="86">
        <f>J28+J39+J49</f>
        <v>0</v>
      </c>
      <c r="K17" s="88"/>
    </row>
    <row r="18" spans="1:11" ht="47.25" x14ac:dyDescent="0.25">
      <c r="A18" s="161"/>
      <c r="B18" s="161"/>
      <c r="C18" s="163"/>
      <c r="D18" s="33" t="s">
        <v>98</v>
      </c>
      <c r="E18" s="31">
        <f t="shared" si="3"/>
        <v>0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  <c r="K18" s="88"/>
    </row>
    <row r="19" spans="1:11" ht="31.5" x14ac:dyDescent="0.25">
      <c r="A19" s="161"/>
      <c r="B19" s="161"/>
      <c r="C19" s="163"/>
      <c r="D19" s="33" t="s">
        <v>99</v>
      </c>
      <c r="E19" s="31">
        <f t="shared" si="3"/>
        <v>384153.80300000001</v>
      </c>
      <c r="F19" s="86">
        <f>F30+F41+F51</f>
        <v>87036.93</v>
      </c>
      <c r="G19" s="86">
        <v>13878.973</v>
      </c>
      <c r="H19" s="86">
        <v>33691.1</v>
      </c>
      <c r="I19" s="86">
        <f>I30</f>
        <v>233375.40000000002</v>
      </c>
      <c r="J19" s="86">
        <f>J30</f>
        <v>9364.6</v>
      </c>
      <c r="K19" s="86">
        <f>K30</f>
        <v>6806.8</v>
      </c>
    </row>
    <row r="20" spans="1:11" ht="15.75" x14ac:dyDescent="0.25">
      <c r="A20" s="162"/>
      <c r="B20" s="162"/>
      <c r="C20" s="163"/>
      <c r="D20" s="33" t="s">
        <v>100</v>
      </c>
      <c r="E20" s="31">
        <f t="shared" si="3"/>
        <v>11255.900000000001</v>
      </c>
      <c r="F20" s="86">
        <f>F31+F42+F52</f>
        <v>39</v>
      </c>
      <c r="G20" s="86">
        <f t="shared" ref="G20:K20" si="4">G31+G42+G52</f>
        <v>3613.8</v>
      </c>
      <c r="H20" s="86">
        <f t="shared" si="4"/>
        <v>7603.1</v>
      </c>
      <c r="I20" s="86">
        <f t="shared" si="4"/>
        <v>0</v>
      </c>
      <c r="J20" s="86">
        <f t="shared" si="4"/>
        <v>0</v>
      </c>
      <c r="K20" s="86">
        <f t="shared" si="4"/>
        <v>0</v>
      </c>
    </row>
    <row r="21" spans="1:11" ht="15.75" x14ac:dyDescent="0.25">
      <c r="A21" s="161" t="s">
        <v>4</v>
      </c>
      <c r="B21" s="161" t="s">
        <v>16</v>
      </c>
      <c r="C21" s="163" t="s">
        <v>49</v>
      </c>
      <c r="D21" s="80" t="s">
        <v>50</v>
      </c>
      <c r="E21" s="85">
        <f>SUM(F21:K21)</f>
        <v>422872.44899999996</v>
      </c>
      <c r="F21" s="90">
        <f t="shared" ref="F21:K21" si="5">F22</f>
        <v>111495.12999999999</v>
      </c>
      <c r="G21" s="90">
        <f t="shared" si="5"/>
        <v>18587.618999999999</v>
      </c>
      <c r="H21" s="75">
        <f t="shared" si="5"/>
        <v>42486.6</v>
      </c>
      <c r="I21" s="75">
        <f t="shared" si="5"/>
        <v>233881.30000000002</v>
      </c>
      <c r="J21" s="75">
        <f t="shared" si="5"/>
        <v>9490.6</v>
      </c>
      <c r="K21" s="75">
        <f t="shared" si="5"/>
        <v>6931.2</v>
      </c>
    </row>
    <row r="22" spans="1:11" ht="31.5" x14ac:dyDescent="0.25">
      <c r="A22" s="161"/>
      <c r="B22" s="161"/>
      <c r="C22" s="163"/>
      <c r="D22" s="81" t="s">
        <v>91</v>
      </c>
      <c r="E22" s="85">
        <f>SUM(F22:K22)</f>
        <v>422872.44899999996</v>
      </c>
      <c r="F22" s="86">
        <f>F24+F25+F30+F31</f>
        <v>111495.12999999999</v>
      </c>
      <c r="G22" s="86">
        <f>SUM(G24:G31)</f>
        <v>18587.618999999999</v>
      </c>
      <c r="H22" s="91">
        <f t="shared" ref="H22:K22" si="6">SUM(H24:H31)</f>
        <v>42486.6</v>
      </c>
      <c r="I22" s="91">
        <f t="shared" si="6"/>
        <v>233881.30000000002</v>
      </c>
      <c r="J22" s="91">
        <f t="shared" si="6"/>
        <v>9490.6</v>
      </c>
      <c r="K22" s="91">
        <f t="shared" si="6"/>
        <v>6931.2</v>
      </c>
    </row>
    <row r="23" spans="1:11" ht="15.75" x14ac:dyDescent="0.25">
      <c r="A23" s="161"/>
      <c r="B23" s="161"/>
      <c r="C23" s="163"/>
      <c r="D23" s="81" t="s">
        <v>92</v>
      </c>
      <c r="E23" s="92"/>
      <c r="F23" s="93"/>
      <c r="G23" s="83"/>
      <c r="H23" s="83"/>
      <c r="I23" s="83"/>
      <c r="J23" s="93"/>
      <c r="K23" s="43"/>
    </row>
    <row r="24" spans="1:11" ht="47.25" x14ac:dyDescent="0.25">
      <c r="A24" s="161"/>
      <c r="B24" s="161"/>
      <c r="C24" s="163"/>
      <c r="D24" s="81" t="s">
        <v>93</v>
      </c>
      <c r="E24" s="34">
        <f t="shared" ref="E24:E28" si="7">SUM(F24:K24)</f>
        <v>4865.7999999999993</v>
      </c>
      <c r="F24" s="94">
        <v>2908.2</v>
      </c>
      <c r="G24" s="94">
        <v>665.6</v>
      </c>
      <c r="H24" s="94">
        <v>535.70000000000005</v>
      </c>
      <c r="I24" s="94">
        <v>505.9</v>
      </c>
      <c r="J24" s="94">
        <v>126</v>
      </c>
      <c r="K24" s="94">
        <v>124.4</v>
      </c>
    </row>
    <row r="25" spans="1:11" ht="31.5" x14ac:dyDescent="0.25">
      <c r="A25" s="161"/>
      <c r="B25" s="161"/>
      <c r="C25" s="163"/>
      <c r="D25" s="81" t="s">
        <v>94</v>
      </c>
      <c r="E25" s="34">
        <f t="shared" si="7"/>
        <v>22596.946</v>
      </c>
      <c r="F25" s="94">
        <v>21511</v>
      </c>
      <c r="G25" s="94">
        <v>429.24599999999998</v>
      </c>
      <c r="H25" s="94">
        <v>656.7</v>
      </c>
      <c r="I25" s="94">
        <v>0</v>
      </c>
      <c r="J25" s="94">
        <v>0</v>
      </c>
      <c r="K25" s="83">
        <v>0</v>
      </c>
    </row>
    <row r="26" spans="1:11" ht="31.5" x14ac:dyDescent="0.25">
      <c r="A26" s="161"/>
      <c r="B26" s="161"/>
      <c r="C26" s="163"/>
      <c r="D26" s="81" t="s">
        <v>95</v>
      </c>
      <c r="E26" s="34">
        <f t="shared" si="7"/>
        <v>0</v>
      </c>
      <c r="F26" s="83">
        <v>0</v>
      </c>
      <c r="G26" s="94">
        <v>0</v>
      </c>
      <c r="H26" s="94">
        <v>0</v>
      </c>
      <c r="I26" s="94">
        <v>0</v>
      </c>
      <c r="J26" s="83">
        <v>0</v>
      </c>
      <c r="K26" s="83">
        <v>0</v>
      </c>
    </row>
    <row r="27" spans="1:11" ht="63" x14ac:dyDescent="0.25">
      <c r="A27" s="161"/>
      <c r="B27" s="161"/>
      <c r="C27" s="163"/>
      <c r="D27" s="81" t="s">
        <v>96</v>
      </c>
      <c r="E27" s="34">
        <f t="shared" si="7"/>
        <v>0</v>
      </c>
      <c r="F27" s="83">
        <v>0</v>
      </c>
      <c r="G27" s="94">
        <v>0</v>
      </c>
      <c r="H27" s="94">
        <v>0</v>
      </c>
      <c r="I27" s="94">
        <v>0</v>
      </c>
      <c r="J27" s="83">
        <v>0</v>
      </c>
      <c r="K27" s="83">
        <v>0</v>
      </c>
    </row>
    <row r="28" spans="1:11" ht="31.5" x14ac:dyDescent="0.25">
      <c r="A28" s="161"/>
      <c r="B28" s="161"/>
      <c r="C28" s="163"/>
      <c r="D28" s="33" t="s">
        <v>97</v>
      </c>
      <c r="E28" s="34">
        <f t="shared" si="7"/>
        <v>0</v>
      </c>
      <c r="F28" s="83">
        <v>0</v>
      </c>
      <c r="G28" s="94">
        <v>0</v>
      </c>
      <c r="H28" s="94">
        <v>0</v>
      </c>
      <c r="I28" s="94">
        <v>0</v>
      </c>
      <c r="J28" s="83">
        <v>0</v>
      </c>
      <c r="K28" s="83">
        <v>0</v>
      </c>
    </row>
    <row r="29" spans="1:11" ht="47.25" x14ac:dyDescent="0.25">
      <c r="A29" s="161"/>
      <c r="B29" s="161"/>
      <c r="C29" s="163"/>
      <c r="D29" s="33" t="s">
        <v>98</v>
      </c>
      <c r="E29" s="34">
        <f t="shared" ref="E29:E30" si="8">SUM(F29:K29)</f>
        <v>0</v>
      </c>
      <c r="F29" s="86">
        <v>0</v>
      </c>
      <c r="G29" s="86">
        <v>0</v>
      </c>
      <c r="H29" s="86">
        <v>0</v>
      </c>
      <c r="I29" s="86">
        <v>0</v>
      </c>
      <c r="J29" s="86">
        <v>0</v>
      </c>
      <c r="K29" s="86">
        <v>0</v>
      </c>
    </row>
    <row r="30" spans="1:11" ht="31.5" x14ac:dyDescent="0.25">
      <c r="A30" s="161"/>
      <c r="B30" s="161"/>
      <c r="C30" s="163"/>
      <c r="D30" s="33" t="s">
        <v>99</v>
      </c>
      <c r="E30" s="34">
        <f t="shared" si="8"/>
        <v>384153.80300000001</v>
      </c>
      <c r="F30" s="94">
        <v>87036.93</v>
      </c>
      <c r="G30" s="94">
        <v>13878.973</v>
      </c>
      <c r="H30" s="94">
        <f>7159.2+26531.9</f>
        <v>33691.1</v>
      </c>
      <c r="I30" s="94">
        <f>29172.1+196498.6+7704.7</f>
        <v>233375.40000000002</v>
      </c>
      <c r="J30" s="94">
        <v>9364.6</v>
      </c>
      <c r="K30" s="94">
        <v>6806.8</v>
      </c>
    </row>
    <row r="31" spans="1:11" ht="15.75" x14ac:dyDescent="0.25">
      <c r="A31" s="162"/>
      <c r="B31" s="162"/>
      <c r="C31" s="163"/>
      <c r="D31" s="33" t="s">
        <v>100</v>
      </c>
      <c r="E31" s="34">
        <f>SUM(F31:K31)</f>
        <v>11255.900000000001</v>
      </c>
      <c r="F31" s="94">
        <v>39</v>
      </c>
      <c r="G31" s="94">
        <v>3613.8</v>
      </c>
      <c r="H31" s="94">
        <v>7603.1</v>
      </c>
      <c r="I31" s="94">
        <v>0</v>
      </c>
      <c r="J31" s="94">
        <v>0</v>
      </c>
      <c r="K31" s="83">
        <v>0</v>
      </c>
    </row>
    <row r="32" spans="1:11" ht="15.75" x14ac:dyDescent="0.25">
      <c r="A32" s="161" t="s">
        <v>4</v>
      </c>
      <c r="B32" s="161" t="s">
        <v>5</v>
      </c>
      <c r="C32" s="164" t="s">
        <v>64</v>
      </c>
      <c r="D32" s="80" t="s">
        <v>50</v>
      </c>
      <c r="E32" s="82">
        <f>SUM(F32:J32)</f>
        <v>0</v>
      </c>
      <c r="F32" s="79">
        <f t="shared" ref="F32:J32" si="9">SUM(F33)</f>
        <v>0</v>
      </c>
      <c r="G32" s="79">
        <f t="shared" si="9"/>
        <v>0</v>
      </c>
      <c r="H32" s="79">
        <f t="shared" si="9"/>
        <v>0</v>
      </c>
      <c r="I32" s="79">
        <f t="shared" si="9"/>
        <v>0</v>
      </c>
      <c r="J32" s="79">
        <f t="shared" si="9"/>
        <v>0</v>
      </c>
      <c r="K32" s="43"/>
    </row>
    <row r="33" spans="1:11" ht="31.5" x14ac:dyDescent="0.25">
      <c r="A33" s="161"/>
      <c r="B33" s="161"/>
      <c r="C33" s="165"/>
      <c r="D33" s="81" t="s">
        <v>91</v>
      </c>
      <c r="E33" s="92">
        <f>SUM(F33:J33)</f>
        <v>0</v>
      </c>
      <c r="F33" s="83">
        <f t="shared" ref="F33:J33" si="10">F35+F36</f>
        <v>0</v>
      </c>
      <c r="G33" s="83">
        <f t="shared" si="10"/>
        <v>0</v>
      </c>
      <c r="H33" s="83">
        <f t="shared" si="10"/>
        <v>0</v>
      </c>
      <c r="I33" s="83">
        <f t="shared" si="10"/>
        <v>0</v>
      </c>
      <c r="J33" s="83">
        <f t="shared" si="10"/>
        <v>0</v>
      </c>
      <c r="K33" s="43"/>
    </row>
    <row r="34" spans="1:11" ht="15.75" x14ac:dyDescent="0.25">
      <c r="A34" s="161"/>
      <c r="B34" s="161"/>
      <c r="C34" s="165"/>
      <c r="D34" s="81" t="s">
        <v>92</v>
      </c>
      <c r="E34" s="92"/>
      <c r="F34" s="83"/>
      <c r="G34" s="83"/>
      <c r="H34" s="83"/>
      <c r="I34" s="83"/>
      <c r="J34" s="83"/>
      <c r="K34" s="43"/>
    </row>
    <row r="35" spans="1:11" ht="47.25" x14ac:dyDescent="0.25">
      <c r="A35" s="161"/>
      <c r="B35" s="161"/>
      <c r="C35" s="165"/>
      <c r="D35" s="81" t="s">
        <v>93</v>
      </c>
      <c r="E35" s="92">
        <f t="shared" ref="E35:E42" si="11">SUM(F35:J35)</f>
        <v>0</v>
      </c>
      <c r="F35" s="94"/>
      <c r="G35" s="94"/>
      <c r="H35" s="94"/>
      <c r="I35" s="94"/>
      <c r="J35" s="94"/>
      <c r="K35" s="43"/>
    </row>
    <row r="36" spans="1:11" ht="31.5" x14ac:dyDescent="0.25">
      <c r="A36" s="161"/>
      <c r="B36" s="161"/>
      <c r="C36" s="165"/>
      <c r="D36" s="81" t="s">
        <v>94</v>
      </c>
      <c r="E36" s="92">
        <f t="shared" si="11"/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43"/>
    </row>
    <row r="37" spans="1:11" ht="31.5" x14ac:dyDescent="0.25">
      <c r="A37" s="161"/>
      <c r="B37" s="161"/>
      <c r="C37" s="165"/>
      <c r="D37" s="81" t="s">
        <v>95</v>
      </c>
      <c r="E37" s="92">
        <f t="shared" si="11"/>
        <v>0</v>
      </c>
      <c r="F37" s="83">
        <v>0</v>
      </c>
      <c r="G37" s="83"/>
      <c r="H37" s="83"/>
      <c r="I37" s="83"/>
      <c r="J37" s="83">
        <v>0</v>
      </c>
      <c r="K37" s="43"/>
    </row>
    <row r="38" spans="1:11" ht="63" x14ac:dyDescent="0.25">
      <c r="A38" s="161"/>
      <c r="B38" s="161"/>
      <c r="C38" s="165"/>
      <c r="D38" s="81" t="s">
        <v>96</v>
      </c>
      <c r="E38" s="92">
        <f t="shared" si="11"/>
        <v>0</v>
      </c>
      <c r="F38" s="83">
        <v>0</v>
      </c>
      <c r="G38" s="83"/>
      <c r="H38" s="83"/>
      <c r="I38" s="83"/>
      <c r="J38" s="83">
        <v>0</v>
      </c>
      <c r="K38" s="43"/>
    </row>
    <row r="39" spans="1:11" ht="31.5" x14ac:dyDescent="0.25">
      <c r="A39" s="161"/>
      <c r="B39" s="161"/>
      <c r="C39" s="165"/>
      <c r="D39" s="33" t="s">
        <v>97</v>
      </c>
      <c r="E39" s="92">
        <f t="shared" si="11"/>
        <v>0</v>
      </c>
      <c r="F39" s="83">
        <v>0</v>
      </c>
      <c r="G39" s="83"/>
      <c r="H39" s="83"/>
      <c r="I39" s="83"/>
      <c r="J39" s="83">
        <v>0</v>
      </c>
      <c r="K39" s="43"/>
    </row>
    <row r="40" spans="1:11" ht="47.25" x14ac:dyDescent="0.25">
      <c r="A40" s="161"/>
      <c r="B40" s="161"/>
      <c r="C40" s="165"/>
      <c r="D40" s="33" t="s">
        <v>98</v>
      </c>
      <c r="E40" s="92">
        <f t="shared" si="11"/>
        <v>0</v>
      </c>
      <c r="F40" s="83">
        <v>0</v>
      </c>
      <c r="G40" s="83"/>
      <c r="H40" s="83"/>
      <c r="I40" s="83"/>
      <c r="J40" s="83">
        <v>0</v>
      </c>
      <c r="K40" s="43"/>
    </row>
    <row r="41" spans="1:11" ht="15.75" x14ac:dyDescent="0.25">
      <c r="A41" s="162"/>
      <c r="B41" s="162"/>
      <c r="C41" s="166"/>
      <c r="D41" s="33" t="s">
        <v>100</v>
      </c>
      <c r="E41" s="92">
        <f t="shared" si="11"/>
        <v>0</v>
      </c>
      <c r="F41" s="83">
        <v>0</v>
      </c>
      <c r="G41" s="83"/>
      <c r="H41" s="83"/>
      <c r="I41" s="83"/>
      <c r="J41" s="83">
        <v>0</v>
      </c>
      <c r="K41" s="43"/>
    </row>
    <row r="42" spans="1:11" ht="15.75" x14ac:dyDescent="0.25">
      <c r="A42" s="169" t="s">
        <v>4</v>
      </c>
      <c r="B42" s="169" t="s">
        <v>6</v>
      </c>
      <c r="C42" s="164" t="s">
        <v>65</v>
      </c>
      <c r="D42" s="80" t="s">
        <v>50</v>
      </c>
      <c r="E42" s="82">
        <f t="shared" si="11"/>
        <v>0</v>
      </c>
      <c r="F42" s="82">
        <v>0</v>
      </c>
      <c r="G42" s="82"/>
      <c r="H42" s="82"/>
      <c r="I42" s="82"/>
      <c r="J42" s="82">
        <v>0</v>
      </c>
      <c r="K42" s="43"/>
    </row>
    <row r="43" spans="1:11" ht="31.5" x14ac:dyDescent="0.25">
      <c r="A43" s="170"/>
      <c r="B43" s="170"/>
      <c r="C43" s="165"/>
      <c r="D43" s="81" t="s">
        <v>91</v>
      </c>
      <c r="E43" s="92" t="s">
        <v>101</v>
      </c>
      <c r="F43" s="92">
        <v>0</v>
      </c>
      <c r="G43" s="92"/>
      <c r="H43" s="92"/>
      <c r="I43" s="92"/>
      <c r="J43" s="92">
        <v>0</v>
      </c>
      <c r="K43" s="43"/>
    </row>
    <row r="44" spans="1:11" ht="15.75" x14ac:dyDescent="0.25">
      <c r="A44" s="170"/>
      <c r="B44" s="170"/>
      <c r="C44" s="165"/>
      <c r="D44" s="81" t="s">
        <v>92</v>
      </c>
      <c r="E44" s="92"/>
      <c r="F44" s="92">
        <f>SUM(G23:G23)</f>
        <v>0</v>
      </c>
      <c r="G44" s="92"/>
      <c r="H44" s="92"/>
      <c r="I44" s="92"/>
      <c r="J44" s="92">
        <f>SUM(K23:K23)</f>
        <v>0</v>
      </c>
      <c r="K44" s="43"/>
    </row>
    <row r="45" spans="1:11" ht="47.25" x14ac:dyDescent="0.25">
      <c r="A45" s="170"/>
      <c r="B45" s="170"/>
      <c r="C45" s="165"/>
      <c r="D45" s="81" t="s">
        <v>93</v>
      </c>
      <c r="E45" s="92" t="s">
        <v>101</v>
      </c>
      <c r="F45" s="92">
        <v>0</v>
      </c>
      <c r="G45" s="92"/>
      <c r="H45" s="92"/>
      <c r="I45" s="92"/>
      <c r="J45" s="92">
        <v>0</v>
      </c>
      <c r="K45" s="43"/>
    </row>
    <row r="46" spans="1:11" ht="31.5" x14ac:dyDescent="0.25">
      <c r="A46" s="170"/>
      <c r="B46" s="170"/>
      <c r="C46" s="165"/>
      <c r="D46" s="81" t="s">
        <v>94</v>
      </c>
      <c r="E46" s="92">
        <v>0</v>
      </c>
      <c r="F46" s="92">
        <v>0</v>
      </c>
      <c r="G46" s="92"/>
      <c r="H46" s="92"/>
      <c r="I46" s="92"/>
      <c r="J46" s="92">
        <v>0</v>
      </c>
      <c r="K46" s="43"/>
    </row>
    <row r="47" spans="1:11" ht="31.5" x14ac:dyDescent="0.25">
      <c r="A47" s="170"/>
      <c r="B47" s="170"/>
      <c r="C47" s="165"/>
      <c r="D47" s="81" t="s">
        <v>95</v>
      </c>
      <c r="E47" s="92" t="s">
        <v>101</v>
      </c>
      <c r="F47" s="92">
        <f>SUM(G26:G26)</f>
        <v>0</v>
      </c>
      <c r="G47" s="92"/>
      <c r="H47" s="92"/>
      <c r="I47" s="92"/>
      <c r="J47" s="92">
        <f>SUM(K26:K26)</f>
        <v>0</v>
      </c>
      <c r="K47" s="43"/>
    </row>
    <row r="48" spans="1:11" ht="63" x14ac:dyDescent="0.25">
      <c r="A48" s="170"/>
      <c r="B48" s="170"/>
      <c r="C48" s="165"/>
      <c r="D48" s="81" t="s">
        <v>96</v>
      </c>
      <c r="E48" s="92" t="s">
        <v>101</v>
      </c>
      <c r="F48" s="92">
        <f>SUM(G27:G27)</f>
        <v>0</v>
      </c>
      <c r="G48" s="92"/>
      <c r="H48" s="92"/>
      <c r="I48" s="92"/>
      <c r="J48" s="92">
        <f>SUM(K27:K27)</f>
        <v>0</v>
      </c>
      <c r="K48" s="43"/>
    </row>
    <row r="49" spans="1:11" ht="31.5" x14ac:dyDescent="0.25">
      <c r="A49" s="170"/>
      <c r="B49" s="170"/>
      <c r="C49" s="165"/>
      <c r="D49" s="33" t="s">
        <v>97</v>
      </c>
      <c r="E49" s="92" t="s">
        <v>101</v>
      </c>
      <c r="F49" s="92">
        <f>SUM(G28:G28)</f>
        <v>0</v>
      </c>
      <c r="G49" s="92"/>
      <c r="H49" s="92"/>
      <c r="I49" s="92"/>
      <c r="J49" s="92">
        <f>SUM(K28:K28)</f>
        <v>0</v>
      </c>
      <c r="K49" s="43"/>
    </row>
    <row r="50" spans="1:11" ht="47.25" x14ac:dyDescent="0.25">
      <c r="A50" s="170"/>
      <c r="B50" s="170"/>
      <c r="C50" s="165"/>
      <c r="D50" s="33" t="s">
        <v>98</v>
      </c>
      <c r="E50" s="92">
        <f>SUM(F50:J50)</f>
        <v>0</v>
      </c>
      <c r="F50" s="83">
        <v>0</v>
      </c>
      <c r="G50" s="83"/>
      <c r="H50" s="83"/>
      <c r="I50" s="83"/>
      <c r="J50" s="83">
        <v>0</v>
      </c>
      <c r="K50" s="43"/>
    </row>
    <row r="51" spans="1:11" ht="15.75" x14ac:dyDescent="0.25">
      <c r="A51" s="171"/>
      <c r="B51" s="171"/>
      <c r="C51" s="166"/>
      <c r="D51" s="33" t="s">
        <v>100</v>
      </c>
      <c r="E51" s="92">
        <v>0</v>
      </c>
      <c r="F51" s="83">
        <v>0</v>
      </c>
      <c r="G51" s="83"/>
      <c r="H51" s="83"/>
      <c r="I51" s="83"/>
      <c r="J51" s="83">
        <v>0</v>
      </c>
      <c r="K51" s="43"/>
    </row>
    <row r="52" spans="1:11" ht="15.75" x14ac:dyDescent="0.25">
      <c r="A52" s="167" t="s">
        <v>4</v>
      </c>
      <c r="B52" s="168">
        <v>4</v>
      </c>
      <c r="C52" s="164" t="s">
        <v>66</v>
      </c>
      <c r="D52" s="80" t="s">
        <v>50</v>
      </c>
      <c r="E52" s="79" t="s">
        <v>101</v>
      </c>
      <c r="F52" s="79">
        <f>F53</f>
        <v>0</v>
      </c>
      <c r="G52" s="79">
        <f t="shared" ref="G52:K52" si="12">G53</f>
        <v>0</v>
      </c>
      <c r="H52" s="79">
        <f t="shared" si="12"/>
        <v>0</v>
      </c>
      <c r="I52" s="79">
        <f t="shared" si="12"/>
        <v>0</v>
      </c>
      <c r="J52" s="79">
        <f t="shared" si="12"/>
        <v>0</v>
      </c>
      <c r="K52" s="79">
        <f t="shared" si="12"/>
        <v>0</v>
      </c>
    </row>
    <row r="53" spans="1:11" ht="31.5" x14ac:dyDescent="0.25">
      <c r="A53" s="167"/>
      <c r="B53" s="168"/>
      <c r="C53" s="165"/>
      <c r="D53" s="81" t="s">
        <v>91</v>
      </c>
      <c r="E53" s="83" t="s">
        <v>101</v>
      </c>
      <c r="F53" s="83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</row>
    <row r="54" spans="1:11" ht="15.75" x14ac:dyDescent="0.25">
      <c r="A54" s="167"/>
      <c r="B54" s="168"/>
      <c r="C54" s="165"/>
      <c r="D54" s="81" t="s">
        <v>92</v>
      </c>
      <c r="E54" s="83"/>
      <c r="F54" s="83"/>
      <c r="G54" s="83"/>
      <c r="H54" s="83"/>
      <c r="I54" s="83"/>
      <c r="J54" s="83"/>
      <c r="K54" s="43"/>
    </row>
    <row r="55" spans="1:11" ht="47.25" x14ac:dyDescent="0.25">
      <c r="A55" s="167"/>
      <c r="B55" s="168"/>
      <c r="C55" s="165"/>
      <c r="D55" s="81" t="s">
        <v>93</v>
      </c>
      <c r="E55" s="94">
        <f t="shared" ref="E55:E60" si="13">SUM(F55:K55)</f>
        <v>0</v>
      </c>
      <c r="F55" s="83">
        <v>0</v>
      </c>
      <c r="G55" s="94">
        <v>0</v>
      </c>
      <c r="H55" s="94">
        <v>0</v>
      </c>
      <c r="I55" s="94">
        <v>0</v>
      </c>
      <c r="J55" s="83">
        <v>0</v>
      </c>
      <c r="K55" s="83">
        <v>0</v>
      </c>
    </row>
    <row r="56" spans="1:11" ht="31.5" x14ac:dyDescent="0.25">
      <c r="A56" s="167"/>
      <c r="B56" s="168"/>
      <c r="C56" s="165"/>
      <c r="D56" s="81" t="s">
        <v>94</v>
      </c>
      <c r="E56" s="94">
        <f t="shared" si="13"/>
        <v>0</v>
      </c>
      <c r="F56" s="83">
        <v>0</v>
      </c>
      <c r="G56" s="94">
        <v>0</v>
      </c>
      <c r="H56" s="94">
        <v>0</v>
      </c>
      <c r="I56" s="94">
        <v>0</v>
      </c>
      <c r="J56" s="83">
        <v>0</v>
      </c>
      <c r="K56" s="83">
        <v>0</v>
      </c>
    </row>
    <row r="57" spans="1:11" ht="31.5" x14ac:dyDescent="0.25">
      <c r="A57" s="167"/>
      <c r="B57" s="168"/>
      <c r="C57" s="165"/>
      <c r="D57" s="81" t="s">
        <v>95</v>
      </c>
      <c r="E57" s="94">
        <f t="shared" si="13"/>
        <v>0</v>
      </c>
      <c r="F57" s="83">
        <v>0</v>
      </c>
      <c r="G57" s="94">
        <v>0</v>
      </c>
      <c r="H57" s="94">
        <v>0</v>
      </c>
      <c r="I57" s="94">
        <v>0</v>
      </c>
      <c r="J57" s="83">
        <v>0</v>
      </c>
      <c r="K57" s="83">
        <v>0</v>
      </c>
    </row>
    <row r="58" spans="1:11" ht="63" x14ac:dyDescent="0.25">
      <c r="A58" s="167"/>
      <c r="B58" s="168"/>
      <c r="C58" s="165"/>
      <c r="D58" s="81" t="s">
        <v>96</v>
      </c>
      <c r="E58" s="94">
        <f t="shared" si="13"/>
        <v>0</v>
      </c>
      <c r="F58" s="83">
        <v>0</v>
      </c>
      <c r="G58" s="94">
        <v>0</v>
      </c>
      <c r="H58" s="94">
        <v>0</v>
      </c>
      <c r="I58" s="94">
        <v>0</v>
      </c>
      <c r="J58" s="83">
        <v>0</v>
      </c>
      <c r="K58" s="83">
        <v>0</v>
      </c>
    </row>
    <row r="59" spans="1:11" ht="31.5" x14ac:dyDescent="0.25">
      <c r="A59" s="167"/>
      <c r="B59" s="168"/>
      <c r="C59" s="165"/>
      <c r="D59" s="33" t="s">
        <v>97</v>
      </c>
      <c r="E59" s="94">
        <f t="shared" si="13"/>
        <v>0</v>
      </c>
      <c r="F59" s="83">
        <v>0</v>
      </c>
      <c r="G59" s="94">
        <v>0</v>
      </c>
      <c r="H59" s="94">
        <v>0</v>
      </c>
      <c r="I59" s="94">
        <v>0</v>
      </c>
      <c r="J59" s="83">
        <v>0</v>
      </c>
      <c r="K59" s="83">
        <v>0</v>
      </c>
    </row>
    <row r="60" spans="1:11" ht="47.25" x14ac:dyDescent="0.25">
      <c r="A60" s="167"/>
      <c r="B60" s="168"/>
      <c r="C60" s="165"/>
      <c r="D60" s="33" t="s">
        <v>98</v>
      </c>
      <c r="E60" s="94">
        <f t="shared" si="13"/>
        <v>0</v>
      </c>
      <c r="F60" s="83">
        <v>0</v>
      </c>
      <c r="G60" s="94">
        <v>0</v>
      </c>
      <c r="H60" s="94">
        <v>0</v>
      </c>
      <c r="I60" s="94">
        <v>0</v>
      </c>
      <c r="J60" s="83">
        <v>0</v>
      </c>
      <c r="K60" s="83">
        <v>0</v>
      </c>
    </row>
    <row r="61" spans="1:11" ht="15.75" x14ac:dyDescent="0.25">
      <c r="A61" s="167"/>
      <c r="B61" s="168"/>
      <c r="C61" s="166"/>
      <c r="D61" s="33" t="s">
        <v>100</v>
      </c>
      <c r="E61" s="94">
        <f>SUM(F61:K61)</f>
        <v>0</v>
      </c>
      <c r="F61" s="94">
        <v>0</v>
      </c>
      <c r="G61" s="94">
        <v>0</v>
      </c>
      <c r="H61" s="94">
        <v>0</v>
      </c>
      <c r="I61" s="94">
        <v>0</v>
      </c>
      <c r="J61" s="83">
        <v>0</v>
      </c>
      <c r="K61" s="83">
        <v>0</v>
      </c>
    </row>
    <row r="62" spans="1:11" ht="15.75" x14ac:dyDescent="0.25">
      <c r="A62" s="167" t="s">
        <v>4</v>
      </c>
      <c r="B62" s="168">
        <v>5</v>
      </c>
      <c r="C62" s="164" t="s">
        <v>67</v>
      </c>
      <c r="D62" s="80" t="s">
        <v>50</v>
      </c>
      <c r="E62" s="92">
        <f t="shared" ref="E62:E70" si="14">SUM(F62:K62)</f>
        <v>4</v>
      </c>
      <c r="F62" s="89">
        <f>F63</f>
        <v>1</v>
      </c>
      <c r="G62" s="89">
        <f>G63</f>
        <v>0</v>
      </c>
      <c r="H62" s="89">
        <f>H63</f>
        <v>0</v>
      </c>
      <c r="I62" s="89">
        <f>I63</f>
        <v>1</v>
      </c>
      <c r="J62" s="89">
        <v>1</v>
      </c>
      <c r="K62" s="89">
        <v>1</v>
      </c>
    </row>
    <row r="63" spans="1:11" ht="31.5" x14ac:dyDescent="0.25">
      <c r="A63" s="167"/>
      <c r="B63" s="168"/>
      <c r="C63" s="165"/>
      <c r="D63" s="81" t="s">
        <v>91</v>
      </c>
      <c r="E63" s="92">
        <f t="shared" si="14"/>
        <v>4</v>
      </c>
      <c r="F63" s="94">
        <v>1</v>
      </c>
      <c r="G63" s="94">
        <v>0</v>
      </c>
      <c r="H63" s="94">
        <v>0</v>
      </c>
      <c r="I63" s="94">
        <v>1</v>
      </c>
      <c r="J63" s="94">
        <v>1</v>
      </c>
      <c r="K63" s="94">
        <v>1</v>
      </c>
    </row>
    <row r="64" spans="1:11" ht="15.75" x14ac:dyDescent="0.25">
      <c r="A64" s="167"/>
      <c r="B64" s="168"/>
      <c r="C64" s="165"/>
      <c r="D64" s="81" t="s">
        <v>92</v>
      </c>
      <c r="E64" s="92">
        <f t="shared" si="14"/>
        <v>0</v>
      </c>
      <c r="F64" s="83"/>
      <c r="G64" s="83"/>
      <c r="H64" s="83"/>
      <c r="I64" s="83"/>
      <c r="J64" s="83"/>
      <c r="K64" s="43"/>
    </row>
    <row r="65" spans="1:11" ht="47.25" x14ac:dyDescent="0.25">
      <c r="A65" s="167"/>
      <c r="B65" s="168"/>
      <c r="C65" s="165"/>
      <c r="D65" s="81" t="s">
        <v>93</v>
      </c>
      <c r="E65" s="92">
        <f t="shared" si="14"/>
        <v>4</v>
      </c>
      <c r="F65" s="94">
        <v>1</v>
      </c>
      <c r="G65" s="94">
        <v>0</v>
      </c>
      <c r="H65" s="94">
        <v>0</v>
      </c>
      <c r="I65" s="94">
        <v>1</v>
      </c>
      <c r="J65" s="94">
        <v>1</v>
      </c>
      <c r="K65" s="95">
        <v>1</v>
      </c>
    </row>
    <row r="66" spans="1:11" ht="31.5" x14ac:dyDescent="0.25">
      <c r="A66" s="167"/>
      <c r="B66" s="168"/>
      <c r="C66" s="165"/>
      <c r="D66" s="81" t="s">
        <v>94</v>
      </c>
      <c r="E66" s="92">
        <f t="shared" si="14"/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43">
        <v>0</v>
      </c>
    </row>
    <row r="67" spans="1:11" ht="31.5" x14ac:dyDescent="0.25">
      <c r="A67" s="167"/>
      <c r="B67" s="168"/>
      <c r="C67" s="165"/>
      <c r="D67" s="81" t="s">
        <v>95</v>
      </c>
      <c r="E67" s="92">
        <f t="shared" si="14"/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43">
        <v>0</v>
      </c>
    </row>
    <row r="68" spans="1:11" ht="63" x14ac:dyDescent="0.25">
      <c r="A68" s="167"/>
      <c r="B68" s="168"/>
      <c r="C68" s="165"/>
      <c r="D68" s="81" t="s">
        <v>96</v>
      </c>
      <c r="E68" s="92">
        <f t="shared" si="14"/>
        <v>0</v>
      </c>
      <c r="F68" s="83">
        <v>0</v>
      </c>
      <c r="G68" s="83">
        <v>0</v>
      </c>
      <c r="H68" s="83">
        <v>0</v>
      </c>
      <c r="I68" s="83">
        <v>0</v>
      </c>
      <c r="J68" s="83">
        <v>0</v>
      </c>
      <c r="K68" s="43">
        <v>0</v>
      </c>
    </row>
    <row r="69" spans="1:11" ht="31.5" x14ac:dyDescent="0.25">
      <c r="A69" s="167"/>
      <c r="B69" s="168"/>
      <c r="C69" s="165"/>
      <c r="D69" s="33" t="s">
        <v>97</v>
      </c>
      <c r="E69" s="92">
        <f t="shared" si="14"/>
        <v>0</v>
      </c>
      <c r="F69" s="83">
        <v>0</v>
      </c>
      <c r="G69" s="83">
        <v>0</v>
      </c>
      <c r="H69" s="83">
        <v>0</v>
      </c>
      <c r="I69" s="83">
        <v>0</v>
      </c>
      <c r="J69" s="83">
        <v>0</v>
      </c>
      <c r="K69" s="43">
        <v>0</v>
      </c>
    </row>
    <row r="70" spans="1:11" ht="47.25" x14ac:dyDescent="0.25">
      <c r="A70" s="167"/>
      <c r="B70" s="168"/>
      <c r="C70" s="165"/>
      <c r="D70" s="33" t="s">
        <v>98</v>
      </c>
      <c r="E70" s="92">
        <f t="shared" si="14"/>
        <v>0</v>
      </c>
      <c r="F70" s="83">
        <v>0</v>
      </c>
      <c r="G70" s="83">
        <v>0</v>
      </c>
      <c r="H70" s="83">
        <v>0</v>
      </c>
      <c r="I70" s="83">
        <v>0</v>
      </c>
      <c r="J70" s="83">
        <v>0</v>
      </c>
      <c r="K70" s="43">
        <v>0</v>
      </c>
    </row>
    <row r="71" spans="1:11" ht="15.75" x14ac:dyDescent="0.25">
      <c r="A71" s="167"/>
      <c r="B71" s="168"/>
      <c r="C71" s="166"/>
      <c r="D71" s="33" t="s">
        <v>100</v>
      </c>
      <c r="E71" s="92">
        <f>SUM(F71:K71)</f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43">
        <v>0</v>
      </c>
    </row>
    <row r="72" spans="1:11" x14ac:dyDescent="0.25">
      <c r="A72" s="96"/>
      <c r="B72" s="96"/>
      <c r="C72" s="96"/>
      <c r="D72" s="96"/>
      <c r="E72" s="96"/>
      <c r="F72" s="96"/>
      <c r="G72" s="96"/>
      <c r="H72" s="96"/>
      <c r="I72" s="96"/>
      <c r="J72" s="96"/>
    </row>
    <row r="73" spans="1:11" x14ac:dyDescent="0.25">
      <c r="A73" s="96"/>
      <c r="B73" s="96"/>
      <c r="C73" s="96"/>
      <c r="D73" s="96"/>
      <c r="E73" s="96"/>
      <c r="F73" s="96"/>
      <c r="G73" s="96"/>
      <c r="H73" s="96"/>
      <c r="I73" s="96"/>
      <c r="J73" s="96"/>
    </row>
    <row r="74" spans="1:11" x14ac:dyDescent="0.25">
      <c r="A74" s="96"/>
      <c r="B74" s="96"/>
      <c r="C74" s="96"/>
      <c r="D74" s="96"/>
      <c r="E74" s="96"/>
      <c r="F74" s="96"/>
      <c r="G74" s="96"/>
      <c r="H74" s="96"/>
      <c r="I74" s="96"/>
      <c r="J74" s="96"/>
    </row>
    <row r="75" spans="1:11" x14ac:dyDescent="0.25">
      <c r="A75" s="96"/>
      <c r="B75" s="96"/>
      <c r="C75" s="96"/>
      <c r="D75" s="96"/>
      <c r="E75" s="96"/>
      <c r="F75" s="96"/>
      <c r="G75" s="96"/>
      <c r="H75" s="96"/>
      <c r="I75" s="96"/>
      <c r="J75" s="96"/>
    </row>
    <row r="76" spans="1:11" x14ac:dyDescent="0.25">
      <c r="A76" s="96"/>
      <c r="B76" s="96"/>
      <c r="C76" s="96"/>
      <c r="D76" s="96"/>
      <c r="E76" s="96"/>
      <c r="F76" s="96"/>
      <c r="G76" s="96"/>
      <c r="H76" s="96"/>
      <c r="I76" s="96"/>
      <c r="J76" s="96"/>
    </row>
    <row r="77" spans="1:11" x14ac:dyDescent="0.25">
      <c r="A77" s="96"/>
      <c r="B77" s="96"/>
      <c r="C77" s="96"/>
      <c r="D77" s="96"/>
      <c r="E77" s="96"/>
      <c r="F77" s="96"/>
      <c r="G77" s="96"/>
      <c r="H77" s="96"/>
      <c r="I77" s="96"/>
      <c r="J77" s="96"/>
    </row>
    <row r="78" spans="1:1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</row>
    <row r="79" spans="1:11" x14ac:dyDescent="0.25">
      <c r="A79" s="96"/>
      <c r="B79" s="96"/>
      <c r="C79" s="96"/>
      <c r="D79" s="96"/>
      <c r="E79" s="96"/>
      <c r="F79" s="96"/>
      <c r="G79" s="96"/>
      <c r="H79" s="96"/>
      <c r="I79" s="96"/>
      <c r="J79" s="96"/>
    </row>
    <row r="80" spans="1:11" x14ac:dyDescent="0.25">
      <c r="A80" s="96"/>
      <c r="B80" s="96"/>
      <c r="C80" s="96"/>
      <c r="D80" s="96"/>
      <c r="E80" s="96"/>
      <c r="F80" s="96"/>
      <c r="G80" s="96"/>
      <c r="H80" s="96"/>
      <c r="I80" s="96"/>
      <c r="J80" s="96"/>
    </row>
    <row r="81" spans="1:10" x14ac:dyDescent="0.25">
      <c r="A81" s="96"/>
      <c r="B81" s="96"/>
      <c r="C81" s="96"/>
      <c r="D81" s="96"/>
      <c r="E81" s="96"/>
      <c r="F81" s="96"/>
      <c r="G81" s="96"/>
      <c r="H81" s="96"/>
      <c r="I81" s="96"/>
      <c r="J81" s="96"/>
    </row>
    <row r="82" spans="1:10" x14ac:dyDescent="0.25">
      <c r="A82" s="96"/>
      <c r="B82" s="96"/>
      <c r="C82" s="96"/>
      <c r="D82" s="96"/>
      <c r="E82" s="96"/>
      <c r="F82" s="96"/>
      <c r="G82" s="96"/>
      <c r="H82" s="96"/>
      <c r="I82" s="96"/>
      <c r="J82" s="96"/>
    </row>
    <row r="83" spans="1:10" x14ac:dyDescent="0.25">
      <c r="A83" s="96"/>
      <c r="B83" s="96"/>
      <c r="C83" s="96"/>
      <c r="D83" s="96"/>
      <c r="E83" s="96"/>
      <c r="F83" s="96"/>
      <c r="G83" s="96"/>
      <c r="H83" s="96"/>
      <c r="I83" s="96"/>
      <c r="J83" s="96"/>
    </row>
    <row r="84" spans="1:10" x14ac:dyDescent="0.25">
      <c r="A84" s="96"/>
      <c r="B84" s="96"/>
      <c r="C84" s="96"/>
      <c r="D84" s="96"/>
      <c r="E84" s="96"/>
      <c r="F84" s="96"/>
      <c r="G84" s="96"/>
      <c r="H84" s="96"/>
      <c r="I84" s="96"/>
      <c r="J84" s="96"/>
    </row>
    <row r="85" spans="1:10" x14ac:dyDescent="0.25">
      <c r="A85" s="96"/>
      <c r="B85" s="96"/>
      <c r="C85" s="96"/>
      <c r="D85" s="96"/>
      <c r="E85" s="96"/>
      <c r="F85" s="96"/>
      <c r="G85" s="96"/>
      <c r="H85" s="96"/>
      <c r="I85" s="96"/>
      <c r="J85" s="96"/>
    </row>
    <row r="86" spans="1:10" x14ac:dyDescent="0.25">
      <c r="A86" s="96"/>
      <c r="B86" s="96"/>
      <c r="C86" s="96"/>
      <c r="D86" s="96"/>
      <c r="E86" s="96"/>
      <c r="F86" s="96"/>
      <c r="G86" s="96"/>
      <c r="H86" s="96"/>
      <c r="I86" s="96"/>
      <c r="J86" s="96"/>
    </row>
    <row r="87" spans="1:10" x14ac:dyDescent="0.25">
      <c r="A87" s="96"/>
      <c r="B87" s="96"/>
      <c r="C87" s="96"/>
      <c r="D87" s="96"/>
      <c r="E87" s="96"/>
      <c r="F87" s="96"/>
      <c r="G87" s="96"/>
      <c r="H87" s="96"/>
      <c r="I87" s="96"/>
      <c r="J87" s="96"/>
    </row>
    <row r="88" spans="1:10" x14ac:dyDescent="0.25">
      <c r="A88" s="96"/>
      <c r="B88" s="96"/>
      <c r="C88" s="96"/>
      <c r="D88" s="96"/>
      <c r="E88" s="96"/>
      <c r="F88" s="96"/>
      <c r="G88" s="96"/>
      <c r="H88" s="96"/>
      <c r="I88" s="96"/>
      <c r="J88" s="96"/>
    </row>
    <row r="89" spans="1:10" x14ac:dyDescent="0.25">
      <c r="A89" s="96"/>
      <c r="B89" s="96"/>
      <c r="C89" s="96"/>
      <c r="D89" s="96"/>
      <c r="E89" s="96"/>
      <c r="F89" s="96"/>
      <c r="G89" s="96"/>
      <c r="H89" s="96"/>
      <c r="I89" s="96"/>
      <c r="J89" s="96"/>
    </row>
    <row r="90" spans="1:10" x14ac:dyDescent="0.25">
      <c r="A90" s="96"/>
      <c r="B90" s="96"/>
      <c r="C90" s="96"/>
      <c r="D90" s="96"/>
      <c r="E90" s="96"/>
      <c r="F90" s="96"/>
      <c r="G90" s="96"/>
      <c r="H90" s="96"/>
      <c r="I90" s="96"/>
      <c r="J90" s="96"/>
    </row>
    <row r="91" spans="1:10" x14ac:dyDescent="0.25">
      <c r="A91" s="96"/>
      <c r="B91" s="96"/>
      <c r="C91" s="96"/>
      <c r="D91" s="96"/>
      <c r="E91" s="96"/>
      <c r="F91" s="96"/>
      <c r="G91" s="96"/>
      <c r="H91" s="96"/>
      <c r="I91" s="96"/>
      <c r="J91" s="96"/>
    </row>
    <row r="92" spans="1:10" x14ac:dyDescent="0.25">
      <c r="A92" s="96"/>
      <c r="B92" s="96"/>
      <c r="C92" s="96"/>
      <c r="D92" s="96"/>
      <c r="E92" s="96"/>
      <c r="F92" s="96"/>
      <c r="G92" s="96"/>
      <c r="H92" s="96"/>
      <c r="I92" s="96"/>
      <c r="J92" s="96"/>
    </row>
    <row r="93" spans="1:10" x14ac:dyDescent="0.25">
      <c r="A93" s="96"/>
      <c r="B93" s="96"/>
      <c r="C93" s="96"/>
      <c r="D93" s="96"/>
      <c r="E93" s="96"/>
      <c r="F93" s="96"/>
      <c r="G93" s="96"/>
      <c r="H93" s="96"/>
      <c r="I93" s="96"/>
      <c r="J93" s="96"/>
    </row>
    <row r="94" spans="1:10" x14ac:dyDescent="0.25">
      <c r="A94" s="96"/>
      <c r="B94" s="96"/>
      <c r="C94" s="96"/>
      <c r="D94" s="96"/>
      <c r="E94" s="96"/>
      <c r="F94" s="96"/>
      <c r="G94" s="96"/>
      <c r="H94" s="96"/>
      <c r="I94" s="96"/>
      <c r="J94" s="96"/>
    </row>
    <row r="95" spans="1:10" x14ac:dyDescent="0.25">
      <c r="A95" s="96"/>
      <c r="B95" s="96"/>
      <c r="C95" s="96"/>
      <c r="D95" s="96"/>
      <c r="E95" s="96"/>
      <c r="F95" s="96"/>
      <c r="G95" s="96"/>
      <c r="H95" s="96"/>
      <c r="I95" s="96"/>
      <c r="J95" s="96"/>
    </row>
    <row r="96" spans="1:10" x14ac:dyDescent="0.25">
      <c r="A96" s="96"/>
      <c r="B96" s="96"/>
      <c r="C96" s="96"/>
      <c r="D96" s="96"/>
      <c r="E96" s="96"/>
      <c r="F96" s="96"/>
      <c r="G96" s="96"/>
      <c r="H96" s="96"/>
      <c r="I96" s="96"/>
      <c r="J96" s="96"/>
    </row>
    <row r="97" spans="1:10" x14ac:dyDescent="0.25">
      <c r="A97" s="96"/>
      <c r="B97" s="96"/>
      <c r="C97" s="96"/>
      <c r="D97" s="96"/>
      <c r="E97" s="96"/>
      <c r="F97" s="96"/>
      <c r="G97" s="96"/>
      <c r="H97" s="96"/>
      <c r="I97" s="96"/>
      <c r="J97" s="96"/>
    </row>
    <row r="98" spans="1:10" x14ac:dyDescent="0.25">
      <c r="A98" s="96"/>
      <c r="B98" s="96"/>
      <c r="C98" s="96"/>
      <c r="D98" s="96"/>
      <c r="E98" s="96"/>
      <c r="F98" s="96"/>
      <c r="G98" s="96"/>
      <c r="H98" s="96"/>
      <c r="I98" s="96"/>
      <c r="J98" s="96"/>
    </row>
    <row r="99" spans="1:10" x14ac:dyDescent="0.25">
      <c r="A99" s="96"/>
      <c r="B99" s="96"/>
      <c r="C99" s="96"/>
      <c r="D99" s="96"/>
      <c r="E99" s="96"/>
      <c r="F99" s="96"/>
      <c r="G99" s="96"/>
      <c r="H99" s="96"/>
      <c r="I99" s="96"/>
      <c r="J99" s="96"/>
    </row>
    <row r="100" spans="1:10" x14ac:dyDescent="0.25">
      <c r="A100" s="96"/>
      <c r="B100" s="96"/>
      <c r="C100" s="96"/>
      <c r="D100" s="96"/>
      <c r="E100" s="96"/>
      <c r="F100" s="96"/>
      <c r="G100" s="96"/>
      <c r="H100" s="96"/>
      <c r="I100" s="96"/>
      <c r="J100" s="96"/>
    </row>
    <row r="101" spans="1:10" x14ac:dyDescent="0.25">
      <c r="A101" s="96"/>
      <c r="B101" s="96"/>
      <c r="C101" s="96"/>
      <c r="D101" s="96"/>
      <c r="E101" s="96"/>
      <c r="F101" s="96"/>
      <c r="G101" s="96"/>
      <c r="H101" s="96"/>
      <c r="I101" s="96"/>
      <c r="J101" s="96"/>
    </row>
    <row r="102" spans="1:10" x14ac:dyDescent="0.25">
      <c r="A102" s="96"/>
      <c r="B102" s="96"/>
      <c r="C102" s="96"/>
      <c r="D102" s="96"/>
      <c r="E102" s="96"/>
      <c r="F102" s="96"/>
      <c r="G102" s="96"/>
      <c r="H102" s="96"/>
      <c r="I102" s="96"/>
      <c r="J102" s="96"/>
    </row>
    <row r="103" spans="1:10" x14ac:dyDescent="0.25">
      <c r="A103" s="96"/>
      <c r="B103" s="96"/>
      <c r="C103" s="96"/>
      <c r="D103" s="96"/>
      <c r="E103" s="96"/>
      <c r="F103" s="96"/>
      <c r="G103" s="96"/>
      <c r="H103" s="96"/>
      <c r="I103" s="96"/>
      <c r="J103" s="96"/>
    </row>
    <row r="104" spans="1:10" x14ac:dyDescent="0.25">
      <c r="A104" s="96"/>
      <c r="B104" s="96"/>
      <c r="C104" s="96"/>
      <c r="D104" s="96"/>
      <c r="E104" s="96"/>
      <c r="F104" s="96"/>
      <c r="G104" s="96"/>
      <c r="H104" s="96"/>
      <c r="I104" s="96"/>
      <c r="J104" s="96"/>
    </row>
    <row r="105" spans="1:10" x14ac:dyDescent="0.25">
      <c r="A105" s="96"/>
      <c r="B105" s="96"/>
      <c r="C105" s="96"/>
      <c r="D105" s="96"/>
      <c r="E105" s="96"/>
      <c r="F105" s="96"/>
      <c r="G105" s="96"/>
      <c r="H105" s="96"/>
      <c r="I105" s="96"/>
      <c r="J105" s="96"/>
    </row>
    <row r="106" spans="1:10" x14ac:dyDescent="0.25">
      <c r="A106" s="96"/>
      <c r="B106" s="96"/>
      <c r="C106" s="96"/>
      <c r="D106" s="96"/>
      <c r="E106" s="96"/>
      <c r="F106" s="96"/>
      <c r="G106" s="96"/>
      <c r="H106" s="96"/>
      <c r="I106" s="96"/>
      <c r="J106" s="96"/>
    </row>
    <row r="107" spans="1:10" x14ac:dyDescent="0.25">
      <c r="A107" s="96"/>
      <c r="B107" s="96"/>
      <c r="C107" s="96"/>
      <c r="D107" s="96"/>
      <c r="E107" s="96"/>
      <c r="F107" s="96"/>
      <c r="G107" s="96"/>
      <c r="H107" s="96"/>
      <c r="I107" s="96"/>
      <c r="J107" s="96"/>
    </row>
    <row r="108" spans="1:10" x14ac:dyDescent="0.25">
      <c r="A108" s="96"/>
      <c r="B108" s="96"/>
      <c r="C108" s="96"/>
      <c r="D108" s="96"/>
      <c r="E108" s="96"/>
      <c r="F108" s="96"/>
      <c r="G108" s="96"/>
      <c r="H108" s="96"/>
      <c r="I108" s="96"/>
      <c r="J108" s="96"/>
    </row>
    <row r="109" spans="1:10" x14ac:dyDescent="0.25">
      <c r="A109" s="96"/>
      <c r="B109" s="96"/>
      <c r="C109" s="96"/>
      <c r="D109" s="96"/>
      <c r="E109" s="96"/>
      <c r="F109" s="96"/>
      <c r="G109" s="96"/>
      <c r="H109" s="96"/>
      <c r="I109" s="96"/>
      <c r="J109" s="96"/>
    </row>
    <row r="110" spans="1:10" x14ac:dyDescent="0.25">
      <c r="A110" s="96"/>
      <c r="B110" s="96"/>
      <c r="C110" s="96"/>
      <c r="D110" s="96"/>
      <c r="E110" s="96"/>
      <c r="F110" s="96"/>
      <c r="G110" s="96"/>
      <c r="H110" s="96"/>
      <c r="I110" s="96"/>
      <c r="J110" s="96"/>
    </row>
    <row r="111" spans="1:10" x14ac:dyDescent="0.25">
      <c r="A111" s="96"/>
      <c r="B111" s="96"/>
      <c r="C111" s="96"/>
      <c r="D111" s="96"/>
      <c r="E111" s="96"/>
      <c r="F111" s="96"/>
      <c r="G111" s="96"/>
      <c r="H111" s="96"/>
      <c r="I111" s="96"/>
      <c r="J111" s="96"/>
    </row>
    <row r="112" spans="1:10" x14ac:dyDescent="0.25">
      <c r="A112" s="96"/>
      <c r="B112" s="96"/>
      <c r="C112" s="96"/>
      <c r="D112" s="96"/>
      <c r="E112" s="96"/>
      <c r="F112" s="96"/>
      <c r="G112" s="96"/>
      <c r="H112" s="96"/>
      <c r="I112" s="96"/>
      <c r="J112" s="96"/>
    </row>
    <row r="113" spans="1:10" x14ac:dyDescent="0.25">
      <c r="A113" s="96"/>
      <c r="B113" s="96"/>
      <c r="C113" s="96"/>
      <c r="D113" s="96"/>
      <c r="E113" s="96"/>
      <c r="F113" s="96"/>
      <c r="G113" s="96"/>
      <c r="H113" s="96"/>
      <c r="I113" s="96"/>
      <c r="J113" s="96"/>
    </row>
    <row r="114" spans="1:10" x14ac:dyDescent="0.25">
      <c r="A114" s="96"/>
      <c r="B114" s="96"/>
      <c r="C114" s="96"/>
      <c r="D114" s="96"/>
      <c r="E114" s="96"/>
      <c r="F114" s="96"/>
      <c r="G114" s="96"/>
      <c r="H114" s="96"/>
      <c r="I114" s="96"/>
      <c r="J114" s="96"/>
    </row>
    <row r="115" spans="1:10" x14ac:dyDescent="0.25">
      <c r="A115" s="96"/>
      <c r="B115" s="96"/>
      <c r="C115" s="96"/>
      <c r="D115" s="96"/>
      <c r="E115" s="96"/>
      <c r="F115" s="96"/>
      <c r="G115" s="96"/>
      <c r="H115" s="96"/>
      <c r="I115" s="96"/>
      <c r="J115" s="96"/>
    </row>
    <row r="116" spans="1:10" x14ac:dyDescent="0.25">
      <c r="A116" s="96"/>
      <c r="B116" s="96"/>
      <c r="C116" s="96"/>
      <c r="D116" s="96"/>
      <c r="E116" s="96"/>
      <c r="F116" s="96"/>
      <c r="G116" s="96"/>
      <c r="H116" s="96"/>
      <c r="I116" s="96"/>
      <c r="J116" s="96"/>
    </row>
    <row r="117" spans="1:10" x14ac:dyDescent="0.25">
      <c r="A117" s="96"/>
      <c r="B117" s="96"/>
      <c r="C117" s="96"/>
      <c r="D117" s="96"/>
      <c r="E117" s="96"/>
      <c r="F117" s="96"/>
      <c r="G117" s="96"/>
      <c r="H117" s="96"/>
      <c r="I117" s="96"/>
      <c r="J117" s="96"/>
    </row>
    <row r="118" spans="1:10" x14ac:dyDescent="0.25">
      <c r="A118" s="96"/>
      <c r="B118" s="96"/>
      <c r="C118" s="96"/>
      <c r="D118" s="96"/>
      <c r="E118" s="96"/>
      <c r="F118" s="96"/>
      <c r="G118" s="96"/>
      <c r="H118" s="96"/>
      <c r="I118" s="96"/>
      <c r="J118" s="96"/>
    </row>
    <row r="119" spans="1:10" x14ac:dyDescent="0.25">
      <c r="A119" s="96"/>
      <c r="B119" s="96"/>
      <c r="C119" s="96"/>
      <c r="D119" s="96"/>
      <c r="E119" s="96"/>
      <c r="F119" s="96"/>
      <c r="G119" s="96"/>
      <c r="H119" s="96"/>
      <c r="I119" s="96"/>
      <c r="J119" s="96"/>
    </row>
    <row r="120" spans="1:10" x14ac:dyDescent="0.25">
      <c r="A120" s="96"/>
      <c r="B120" s="96"/>
      <c r="C120" s="96"/>
      <c r="D120" s="96"/>
      <c r="E120" s="96"/>
      <c r="F120" s="96"/>
      <c r="G120" s="96"/>
      <c r="H120" s="96"/>
      <c r="I120" s="96"/>
      <c r="J120" s="96"/>
    </row>
    <row r="121" spans="1:10" x14ac:dyDescent="0.25">
      <c r="A121" s="96"/>
      <c r="B121" s="96"/>
      <c r="C121" s="96"/>
      <c r="D121" s="96"/>
      <c r="E121" s="96"/>
      <c r="F121" s="96"/>
      <c r="G121" s="96"/>
      <c r="H121" s="96"/>
      <c r="I121" s="96"/>
      <c r="J121" s="96"/>
    </row>
    <row r="122" spans="1:10" x14ac:dyDescent="0.25">
      <c r="A122" s="96"/>
      <c r="B122" s="96"/>
      <c r="C122" s="96"/>
      <c r="D122" s="96"/>
      <c r="E122" s="96"/>
      <c r="F122" s="96"/>
      <c r="G122" s="96"/>
      <c r="H122" s="96"/>
      <c r="I122" s="96"/>
      <c r="J122" s="96"/>
    </row>
    <row r="123" spans="1:10" x14ac:dyDescent="0.25">
      <c r="A123" s="96"/>
      <c r="B123" s="96"/>
      <c r="C123" s="96"/>
      <c r="D123" s="96"/>
      <c r="E123" s="96"/>
      <c r="F123" s="96"/>
      <c r="G123" s="96"/>
      <c r="H123" s="96"/>
      <c r="I123" s="96"/>
      <c r="J123" s="96"/>
    </row>
    <row r="124" spans="1:10" x14ac:dyDescent="0.25">
      <c r="A124" s="96"/>
      <c r="B124" s="96"/>
      <c r="C124" s="96"/>
      <c r="D124" s="96"/>
      <c r="E124" s="96"/>
      <c r="F124" s="96"/>
      <c r="G124" s="96"/>
      <c r="H124" s="96"/>
      <c r="I124" s="96"/>
      <c r="J124" s="96"/>
    </row>
    <row r="125" spans="1:10" x14ac:dyDescent="0.25">
      <c r="A125" s="96"/>
      <c r="B125" s="96"/>
      <c r="C125" s="96"/>
      <c r="D125" s="96"/>
      <c r="E125" s="96"/>
      <c r="F125" s="96"/>
      <c r="G125" s="96"/>
      <c r="H125" s="96"/>
      <c r="I125" s="96"/>
      <c r="J125" s="96"/>
    </row>
    <row r="126" spans="1:10" x14ac:dyDescent="0.25">
      <c r="A126" s="96"/>
      <c r="B126" s="96"/>
      <c r="C126" s="96"/>
      <c r="D126" s="96"/>
      <c r="E126" s="96"/>
      <c r="F126" s="96"/>
      <c r="G126" s="96"/>
      <c r="H126" s="96"/>
      <c r="I126" s="96"/>
      <c r="J126" s="96"/>
    </row>
    <row r="127" spans="1:10" x14ac:dyDescent="0.25">
      <c r="A127" s="96"/>
      <c r="B127" s="96"/>
      <c r="C127" s="96"/>
      <c r="D127" s="96"/>
      <c r="E127" s="96"/>
      <c r="F127" s="96"/>
      <c r="G127" s="96"/>
      <c r="H127" s="96"/>
      <c r="I127" s="96"/>
      <c r="J127" s="96"/>
    </row>
    <row r="128" spans="1:10" x14ac:dyDescent="0.25">
      <c r="A128" s="96"/>
      <c r="B128" s="96"/>
      <c r="C128" s="96"/>
      <c r="D128" s="96"/>
      <c r="E128" s="96"/>
      <c r="F128" s="96"/>
      <c r="G128" s="96"/>
      <c r="H128" s="96"/>
      <c r="I128" s="96"/>
      <c r="J128" s="96"/>
    </row>
    <row r="129" spans="1:10" x14ac:dyDescent="0.25">
      <c r="A129" s="96"/>
      <c r="B129" s="96"/>
      <c r="C129" s="96"/>
      <c r="D129" s="96"/>
      <c r="E129" s="96"/>
      <c r="F129" s="96"/>
      <c r="G129" s="96"/>
      <c r="H129" s="96"/>
      <c r="I129" s="96"/>
      <c r="J129" s="96"/>
    </row>
    <row r="130" spans="1:10" x14ac:dyDescent="0.25">
      <c r="A130" s="96"/>
      <c r="B130" s="96"/>
      <c r="C130" s="96"/>
      <c r="D130" s="96"/>
      <c r="E130" s="96"/>
      <c r="F130" s="96"/>
      <c r="G130" s="96"/>
      <c r="H130" s="96"/>
      <c r="I130" s="96"/>
      <c r="J130" s="96"/>
    </row>
    <row r="131" spans="1:10" x14ac:dyDescent="0.25">
      <c r="A131" s="96"/>
      <c r="B131" s="96"/>
      <c r="C131" s="96"/>
      <c r="D131" s="96"/>
      <c r="E131" s="96"/>
      <c r="F131" s="96"/>
      <c r="G131" s="96"/>
      <c r="H131" s="96"/>
      <c r="I131" s="96"/>
      <c r="J131" s="96"/>
    </row>
    <row r="132" spans="1:10" x14ac:dyDescent="0.25">
      <c r="A132" s="96"/>
      <c r="B132" s="96"/>
      <c r="C132" s="96"/>
      <c r="D132" s="96"/>
      <c r="E132" s="96"/>
      <c r="F132" s="96"/>
      <c r="G132" s="96"/>
      <c r="H132" s="96"/>
      <c r="I132" s="96"/>
      <c r="J132" s="96"/>
    </row>
    <row r="133" spans="1:10" x14ac:dyDescent="0.25">
      <c r="A133" s="96"/>
      <c r="B133" s="96"/>
      <c r="C133" s="96"/>
      <c r="D133" s="96"/>
      <c r="E133" s="96"/>
      <c r="F133" s="96"/>
      <c r="G133" s="96"/>
      <c r="H133" s="96"/>
      <c r="I133" s="96"/>
      <c r="J133" s="96"/>
    </row>
    <row r="134" spans="1:10" x14ac:dyDescent="0.25">
      <c r="A134" s="96"/>
      <c r="B134" s="96"/>
      <c r="C134" s="96"/>
      <c r="D134" s="96"/>
      <c r="E134" s="96"/>
      <c r="F134" s="96"/>
      <c r="G134" s="96"/>
      <c r="H134" s="96"/>
      <c r="I134" s="96"/>
      <c r="J134" s="96"/>
    </row>
    <row r="135" spans="1:10" x14ac:dyDescent="0.25">
      <c r="A135" s="96"/>
      <c r="B135" s="96"/>
      <c r="C135" s="96"/>
      <c r="D135" s="96"/>
      <c r="E135" s="96"/>
      <c r="F135" s="96"/>
      <c r="G135" s="96"/>
      <c r="H135" s="96"/>
      <c r="I135" s="96"/>
      <c r="J135" s="96"/>
    </row>
    <row r="136" spans="1:10" x14ac:dyDescent="0.25">
      <c r="A136" s="96"/>
      <c r="B136" s="96"/>
      <c r="C136" s="96"/>
      <c r="D136" s="96"/>
      <c r="E136" s="96"/>
      <c r="F136" s="96"/>
      <c r="G136" s="96"/>
      <c r="H136" s="96"/>
      <c r="I136" s="96"/>
      <c r="J136" s="96"/>
    </row>
    <row r="137" spans="1:10" x14ac:dyDescent="0.25">
      <c r="A137" s="96"/>
      <c r="B137" s="96"/>
      <c r="C137" s="96"/>
      <c r="D137" s="96"/>
      <c r="E137" s="96"/>
      <c r="F137" s="96"/>
      <c r="G137" s="96"/>
      <c r="H137" s="96"/>
      <c r="I137" s="96"/>
      <c r="J137" s="96"/>
    </row>
    <row r="138" spans="1:10" x14ac:dyDescent="0.25">
      <c r="A138" s="96"/>
      <c r="B138" s="96"/>
      <c r="C138" s="96"/>
      <c r="D138" s="96"/>
      <c r="E138" s="96"/>
      <c r="F138" s="96"/>
      <c r="G138" s="96"/>
      <c r="H138" s="96"/>
      <c r="I138" s="96"/>
      <c r="J138" s="96"/>
    </row>
    <row r="139" spans="1:10" x14ac:dyDescent="0.25">
      <c r="A139" s="96"/>
      <c r="B139" s="96"/>
      <c r="C139" s="96"/>
      <c r="D139" s="96"/>
      <c r="E139" s="96"/>
      <c r="F139" s="96"/>
      <c r="G139" s="96"/>
      <c r="H139" s="96"/>
      <c r="I139" s="96"/>
      <c r="J139" s="96"/>
    </row>
    <row r="140" spans="1:10" x14ac:dyDescent="0.25">
      <c r="A140" s="96"/>
      <c r="B140" s="96"/>
      <c r="C140" s="96"/>
      <c r="D140" s="96"/>
      <c r="E140" s="96"/>
      <c r="F140" s="96"/>
      <c r="G140" s="96"/>
      <c r="H140" s="96"/>
      <c r="I140" s="96"/>
      <c r="J140" s="96"/>
    </row>
    <row r="141" spans="1:10" x14ac:dyDescent="0.25">
      <c r="A141" s="96"/>
      <c r="B141" s="96"/>
      <c r="C141" s="96"/>
      <c r="D141" s="96"/>
      <c r="E141" s="96"/>
      <c r="F141" s="96"/>
      <c r="G141" s="96"/>
      <c r="H141" s="96"/>
      <c r="I141" s="96"/>
      <c r="J141" s="96"/>
    </row>
    <row r="142" spans="1:10" x14ac:dyDescent="0.25">
      <c r="A142" s="96"/>
      <c r="B142" s="96"/>
      <c r="C142" s="96"/>
      <c r="D142" s="96"/>
      <c r="E142" s="96"/>
      <c r="F142" s="96"/>
      <c r="G142" s="96"/>
      <c r="H142" s="96"/>
      <c r="I142" s="96"/>
      <c r="J142" s="96"/>
    </row>
    <row r="143" spans="1:10" x14ac:dyDescent="0.25">
      <c r="A143" s="96"/>
      <c r="B143" s="96"/>
      <c r="C143" s="96"/>
      <c r="D143" s="96"/>
      <c r="E143" s="96"/>
      <c r="F143" s="96"/>
      <c r="G143" s="96"/>
      <c r="H143" s="96"/>
      <c r="I143" s="96"/>
      <c r="J143" s="96"/>
    </row>
    <row r="144" spans="1:10" x14ac:dyDescent="0.25">
      <c r="A144" s="96"/>
      <c r="B144" s="96"/>
      <c r="C144" s="96"/>
      <c r="D144" s="96"/>
      <c r="E144" s="96"/>
      <c r="F144" s="96"/>
      <c r="G144" s="96"/>
      <c r="H144" s="96"/>
      <c r="I144" s="96"/>
      <c r="J144" s="96"/>
    </row>
    <row r="145" spans="1:10" x14ac:dyDescent="0.25">
      <c r="A145" s="96"/>
      <c r="B145" s="96"/>
      <c r="C145" s="96"/>
      <c r="D145" s="96"/>
      <c r="E145" s="96"/>
      <c r="F145" s="96"/>
      <c r="G145" s="96"/>
      <c r="H145" s="96"/>
      <c r="I145" s="96"/>
      <c r="J145" s="96"/>
    </row>
    <row r="146" spans="1:10" x14ac:dyDescent="0.25">
      <c r="A146" s="96"/>
      <c r="B146" s="96"/>
      <c r="C146" s="96"/>
      <c r="D146" s="96"/>
      <c r="E146" s="96"/>
      <c r="F146" s="96"/>
      <c r="G146" s="96"/>
      <c r="H146" s="96"/>
      <c r="I146" s="96"/>
      <c r="J146" s="96"/>
    </row>
    <row r="147" spans="1:10" x14ac:dyDescent="0.25">
      <c r="A147" s="96"/>
      <c r="B147" s="96"/>
      <c r="C147" s="96"/>
      <c r="D147" s="96"/>
      <c r="E147" s="96"/>
      <c r="F147" s="96"/>
      <c r="G147" s="96"/>
      <c r="H147" s="96"/>
      <c r="I147" s="96"/>
      <c r="J147" s="96"/>
    </row>
    <row r="148" spans="1:10" x14ac:dyDescent="0.25">
      <c r="A148" s="96"/>
      <c r="B148" s="96"/>
      <c r="C148" s="96"/>
      <c r="D148" s="96"/>
      <c r="E148" s="96"/>
      <c r="F148" s="96"/>
      <c r="G148" s="96"/>
      <c r="H148" s="96"/>
      <c r="I148" s="96"/>
      <c r="J148" s="96"/>
    </row>
    <row r="149" spans="1:10" x14ac:dyDescent="0.25">
      <c r="A149" s="96"/>
      <c r="B149" s="96"/>
      <c r="C149" s="96"/>
      <c r="D149" s="96"/>
      <c r="E149" s="96"/>
      <c r="F149" s="96"/>
      <c r="G149" s="96"/>
      <c r="H149" s="96"/>
      <c r="I149" s="96"/>
      <c r="J149" s="96"/>
    </row>
    <row r="150" spans="1:10" x14ac:dyDescent="0.25">
      <c r="A150" s="96"/>
      <c r="B150" s="96"/>
      <c r="C150" s="96"/>
      <c r="D150" s="96"/>
      <c r="E150" s="96"/>
      <c r="F150" s="96"/>
      <c r="G150" s="96"/>
      <c r="H150" s="96"/>
      <c r="I150" s="96"/>
      <c r="J150" s="96"/>
    </row>
    <row r="151" spans="1:10" x14ac:dyDescent="0.25">
      <c r="A151" s="96"/>
      <c r="B151" s="96"/>
      <c r="C151" s="96"/>
      <c r="D151" s="96"/>
      <c r="E151" s="96"/>
      <c r="F151" s="96"/>
      <c r="G151" s="96"/>
      <c r="H151" s="96"/>
      <c r="I151" s="96"/>
      <c r="J151" s="96"/>
    </row>
    <row r="152" spans="1:10" x14ac:dyDescent="0.25">
      <c r="A152" s="96"/>
      <c r="B152" s="96"/>
      <c r="C152" s="96"/>
      <c r="D152" s="96"/>
      <c r="E152" s="96"/>
      <c r="F152" s="96"/>
      <c r="G152" s="96"/>
      <c r="H152" s="96"/>
      <c r="I152" s="96"/>
      <c r="J152" s="96"/>
    </row>
    <row r="153" spans="1:10" x14ac:dyDescent="0.25">
      <c r="A153" s="96"/>
      <c r="B153" s="96"/>
      <c r="C153" s="96"/>
      <c r="D153" s="96"/>
      <c r="E153" s="96"/>
      <c r="F153" s="96"/>
      <c r="G153" s="96"/>
      <c r="H153" s="96"/>
      <c r="I153" s="96"/>
      <c r="J153" s="96"/>
    </row>
  </sheetData>
  <mergeCells count="32">
    <mergeCell ref="A32:A41"/>
    <mergeCell ref="B32:B41"/>
    <mergeCell ref="C32:C41"/>
    <mergeCell ref="A62:A71"/>
    <mergeCell ref="B62:B71"/>
    <mergeCell ref="C62:C71"/>
    <mergeCell ref="A42:A51"/>
    <mergeCell ref="B42:B51"/>
    <mergeCell ref="C42:C51"/>
    <mergeCell ref="A52:A61"/>
    <mergeCell ref="B52:B61"/>
    <mergeCell ref="C52:C61"/>
    <mergeCell ref="A10:A20"/>
    <mergeCell ref="B10:B20"/>
    <mergeCell ref="C10:C20"/>
    <mergeCell ref="A21:A31"/>
    <mergeCell ref="B21:B31"/>
    <mergeCell ref="C21:C31"/>
    <mergeCell ref="H1:K2"/>
    <mergeCell ref="H4:K4"/>
    <mergeCell ref="A5:J5"/>
    <mergeCell ref="A7:B8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K8:K9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 </vt:lpstr>
      <vt:lpstr>6 </vt:lpstr>
      <vt:lpstr>'5 '!Область_печати</vt:lpstr>
      <vt:lpstr>'6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2023-03-20T13:34:25Z</dcterms:modified>
</cp:coreProperties>
</file>