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45" windowWidth="18975" windowHeight="11460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8" r:id="rId5"/>
    <sheet name="форма 6" sheetId="9" r:id="rId6"/>
    <sheet name="Форма 7" sheetId="6" r:id="rId7"/>
    <sheet name="Форма 8" sheetId="7" r:id="rId8"/>
  </sheets>
  <externalReferences>
    <externalReference r:id="rId9"/>
  </externalReferences>
  <definedNames>
    <definedName name="_ftn1" localSheetId="0">'Форма 1'!#REF!</definedName>
    <definedName name="_ftnref1" localSheetId="0">'Форма 1'!$L$7</definedName>
    <definedName name="_xlnm.Print_Titles" localSheetId="0">'Форма 1'!$7:$8</definedName>
    <definedName name="_xlnm.Print_Titles" localSheetId="1">'Форма 2'!$8:$9</definedName>
    <definedName name="_xlnm.Print_Area" localSheetId="4">'форма 5'!$A$1:$Q$64</definedName>
    <definedName name="_xlnm.Print_Area" localSheetId="6">'Форма 7'!$A$1:$E$14</definedName>
  </definedNames>
  <calcPr calcId="145621"/>
</workbook>
</file>

<file path=xl/calcChain.xml><?xml version="1.0" encoding="utf-8"?>
<calcChain xmlns="http://schemas.openxmlformats.org/spreadsheetml/2006/main">
  <c r="K31" i="1" l="1"/>
  <c r="J11" i="7"/>
  <c r="J12" i="7"/>
  <c r="J13" i="7"/>
  <c r="J10" i="7"/>
  <c r="J12" i="2" l="1"/>
  <c r="F22" i="9" l="1"/>
  <c r="E22" i="9"/>
  <c r="F21" i="9"/>
  <c r="G21" i="9" s="1"/>
  <c r="E21" i="9"/>
  <c r="E23" i="9"/>
  <c r="O61" i="8"/>
  <c r="M61" i="8"/>
  <c r="N20" i="8"/>
  <c r="O20" i="8"/>
  <c r="M20" i="8"/>
  <c r="P22" i="8"/>
  <c r="P21" i="8"/>
  <c r="J31" i="1" l="1"/>
  <c r="J48" i="1" l="1"/>
  <c r="K48" i="1"/>
  <c r="L48" i="1"/>
  <c r="J45" i="1"/>
  <c r="K45" i="1"/>
  <c r="L45" i="1"/>
  <c r="J46" i="1"/>
  <c r="K46" i="1"/>
  <c r="L46" i="1"/>
  <c r="J47" i="1"/>
  <c r="L44" i="1"/>
  <c r="K44" i="1"/>
  <c r="J44" i="1"/>
  <c r="J40" i="1"/>
  <c r="K40" i="1"/>
  <c r="L40" i="1"/>
  <c r="J41" i="1"/>
  <c r="K41" i="1"/>
  <c r="L41" i="1"/>
  <c r="J42" i="1"/>
  <c r="K42" i="1"/>
  <c r="J37" i="1"/>
  <c r="K37" i="1"/>
  <c r="L37" i="1"/>
  <c r="J38" i="1"/>
  <c r="K38" i="1"/>
  <c r="L38" i="1"/>
  <c r="J39" i="1"/>
  <c r="K39" i="1"/>
  <c r="L39" i="1"/>
  <c r="J36" i="1"/>
  <c r="J53" i="1" l="1"/>
  <c r="K53" i="1"/>
  <c r="F45" i="9" l="1"/>
  <c r="F44" i="9" s="1"/>
  <c r="E45" i="9"/>
  <c r="E44" i="9" s="1"/>
  <c r="C44" i="9"/>
  <c r="G40" i="9"/>
  <c r="G38" i="9"/>
  <c r="F36" i="9"/>
  <c r="E36" i="9"/>
  <c r="E35" i="9" s="1"/>
  <c r="C35" i="9"/>
  <c r="G29" i="9"/>
  <c r="F27" i="9"/>
  <c r="E27" i="9"/>
  <c r="E26" i="9" s="1"/>
  <c r="C26" i="9"/>
  <c r="E12" i="9"/>
  <c r="G20" i="9"/>
  <c r="F18" i="9"/>
  <c r="F9" i="9" s="1"/>
  <c r="F16" i="9"/>
  <c r="E16" i="9"/>
  <c r="F15" i="9"/>
  <c r="E15" i="9"/>
  <c r="F14" i="9"/>
  <c r="E14" i="9"/>
  <c r="F13" i="9"/>
  <c r="F12" i="9"/>
  <c r="F11" i="9"/>
  <c r="E11" i="9"/>
  <c r="C8" i="9"/>
  <c r="P64" i="8"/>
  <c r="O63" i="8"/>
  <c r="M63" i="8"/>
  <c r="P62" i="8"/>
  <c r="P61" i="8"/>
  <c r="O60" i="8"/>
  <c r="M60" i="8"/>
  <c r="P58" i="8"/>
  <c r="P56" i="8"/>
  <c r="P54" i="8"/>
  <c r="O52" i="8"/>
  <c r="P52" i="8" s="1"/>
  <c r="M52" i="8"/>
  <c r="P51" i="8"/>
  <c r="O50" i="8"/>
  <c r="N50" i="8"/>
  <c r="M50" i="8"/>
  <c r="O47" i="8"/>
  <c r="N47" i="8"/>
  <c r="M47" i="8"/>
  <c r="O45" i="8"/>
  <c r="N45" i="8"/>
  <c r="M45" i="8"/>
  <c r="P43" i="8"/>
  <c r="O42" i="8"/>
  <c r="N42" i="8"/>
  <c r="M42" i="8"/>
  <c r="O40" i="8"/>
  <c r="N40" i="8"/>
  <c r="M40" i="8"/>
  <c r="P39" i="8"/>
  <c r="O38" i="8"/>
  <c r="N38" i="8"/>
  <c r="M38" i="8"/>
  <c r="P37" i="8"/>
  <c r="O36" i="8"/>
  <c r="N36" i="8"/>
  <c r="M36" i="8"/>
  <c r="P35" i="8"/>
  <c r="O34" i="8"/>
  <c r="N34" i="8"/>
  <c r="M34" i="8"/>
  <c r="O32" i="8"/>
  <c r="N32" i="8"/>
  <c r="M32" i="8"/>
  <c r="O30" i="8"/>
  <c r="N30" i="8"/>
  <c r="M30" i="8"/>
  <c r="P29" i="8"/>
  <c r="O28" i="8"/>
  <c r="N28" i="8"/>
  <c r="M28" i="8"/>
  <c r="P28" i="8" s="1"/>
  <c r="P27" i="8"/>
  <c r="O26" i="8"/>
  <c r="N26" i="8"/>
  <c r="M26" i="8"/>
  <c r="P25" i="8"/>
  <c r="P24" i="8"/>
  <c r="P23" i="8"/>
  <c r="P18" i="8"/>
  <c r="P16" i="8"/>
  <c r="P15" i="8"/>
  <c r="P11" i="8"/>
  <c r="O10" i="8"/>
  <c r="O9" i="8" s="1"/>
  <c r="N10" i="8"/>
  <c r="M10" i="8"/>
  <c r="M9" i="8" s="1"/>
  <c r="N9" i="8" l="1"/>
  <c r="N8" i="8" s="1"/>
  <c r="P36" i="8"/>
  <c r="G27" i="9"/>
  <c r="G11" i="9"/>
  <c r="G36" i="9"/>
  <c r="G44" i="9"/>
  <c r="P60" i="8"/>
  <c r="P42" i="8"/>
  <c r="P38" i="8"/>
  <c r="P34" i="8"/>
  <c r="P26" i="8"/>
  <c r="O8" i="8"/>
  <c r="P20" i="8"/>
  <c r="M8" i="8"/>
  <c r="P10" i="8"/>
  <c r="E18" i="9"/>
  <c r="E17" i="9" s="1"/>
  <c r="E8" i="9" s="1"/>
  <c r="G22" i="9"/>
  <c r="G45" i="9"/>
  <c r="E13" i="9"/>
  <c r="G13" i="9" s="1"/>
  <c r="F17" i="9"/>
  <c r="F26" i="9"/>
  <c r="G26" i="9" s="1"/>
  <c r="F35" i="9"/>
  <c r="G35" i="9" s="1"/>
  <c r="P8" i="8" l="1"/>
  <c r="P9" i="8"/>
  <c r="E9" i="9"/>
  <c r="G9" i="9" s="1"/>
  <c r="G18" i="9"/>
  <c r="F8" i="9"/>
  <c r="G8" i="9" s="1"/>
  <c r="G17" i="9"/>
  <c r="L29" i="1" l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K24" i="1"/>
  <c r="J24" i="1"/>
  <c r="L23" i="1"/>
  <c r="K23" i="1"/>
  <c r="J23" i="1"/>
  <c r="L22" i="1"/>
  <c r="K22" i="1"/>
  <c r="J22" i="1"/>
  <c r="L19" i="1" l="1"/>
  <c r="K19" i="1"/>
  <c r="J19" i="1"/>
  <c r="L18" i="1"/>
  <c r="K18" i="1"/>
  <c r="J18" i="1"/>
  <c r="L17" i="1"/>
  <c r="K17" i="1"/>
  <c r="J17" i="1"/>
  <c r="J30" i="1"/>
  <c r="K30" i="1"/>
  <c r="L30" i="1"/>
  <c r="L31" i="1"/>
  <c r="J32" i="1"/>
  <c r="K32" i="1"/>
  <c r="L32" i="1"/>
  <c r="J33" i="1"/>
  <c r="K33" i="1"/>
  <c r="L33" i="1"/>
  <c r="J34" i="1"/>
  <c r="K34" i="1"/>
  <c r="L34" i="1"/>
  <c r="J11" i="1"/>
  <c r="K11" i="1"/>
  <c r="L11" i="1"/>
  <c r="J12" i="1"/>
  <c r="K12" i="1"/>
  <c r="L12" i="1"/>
  <c r="J13" i="1"/>
  <c r="K13" i="1"/>
  <c r="L13" i="1"/>
  <c r="J14" i="1"/>
  <c r="K14" i="1"/>
  <c r="L14" i="1"/>
  <c r="J16" i="1"/>
  <c r="K16" i="1"/>
  <c r="L16" i="1"/>
  <c r="L10" i="1"/>
  <c r="K10" i="1"/>
  <c r="J10" i="1"/>
  <c r="F13" i="7" l="1"/>
  <c r="F12" i="7"/>
  <c r="F10" i="7"/>
  <c r="H9" i="7"/>
  <c r="G9" i="7"/>
  <c r="I9" i="7" l="1"/>
  <c r="F11" i="7"/>
  <c r="F9" i="7" s="1"/>
  <c r="J9" i="7"/>
</calcChain>
</file>

<file path=xl/sharedStrings.xml><?xml version="1.0" encoding="utf-8"?>
<sst xmlns="http://schemas.openxmlformats.org/spreadsheetml/2006/main" count="1987" uniqueCount="649">
  <si>
    <t>Наименование муниципальной программы</t>
  </si>
  <si>
    <t>Муниципальное управление</t>
  </si>
  <si>
    <t>Коды аналитической программной классификации</t>
  </si>
  <si>
    <t>МП</t>
  </si>
  <si>
    <t>Пп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</si>
  <si>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</si>
  <si>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</si>
  <si>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</si>
  <si>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</si>
  <si>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Обоснование отклонений значений целевого показателя (индикатора) </t>
  </si>
  <si>
    <t>Среднегодовая численность постоянного населения муниципального образования</t>
  </si>
  <si>
    <t>Удовлетворенность населения деятельностью органов местного самоуправления</t>
  </si>
  <si>
    <t>Количество нормативных правовых актов, соответствующих действующему законодательству</t>
  </si>
  <si>
    <t>тыс. человек</t>
  </si>
  <si>
    <t>% от числа опрошенных</t>
  </si>
  <si>
    <t>%</t>
  </si>
  <si>
    <t>Доля муниципальных служащих, повысивших квалификацию и прошедших профессиональную переподготовку  от запланированного  на обучение количества муниципальных служащих</t>
  </si>
  <si>
    <t> Доля муниципальных служащих успешно прошедших аттестацию от числа муниципальных служащих, включенных в график прохождения аттестации</t>
  </si>
  <si>
    <t>Доля муниципальных служащих, имеющих индивидуальные планы профессионального развития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</si>
  <si>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</si>
  <si>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рублей</t>
  </si>
  <si>
    <t>единиц</t>
  </si>
  <si>
    <t>Число обращений</t>
  </si>
  <si>
    <t>минуты</t>
  </si>
  <si>
    <t>человек</t>
  </si>
  <si>
    <t>Подпрограмма «Управление муниципальным имуществом и земельными ресурсами»</t>
  </si>
  <si>
    <t>шт.</t>
  </si>
  <si>
    <t>Подпрограмма «Архивное  дело»</t>
  </si>
  <si>
    <t>Удельный вес документов Архивного фонда Удмуртской Республики, хранящихся сверх установленных сроков их временного хранения  в организациях-источникам комплектования  архивного отдела Администрации МО «Кезский район»</t>
  </si>
  <si>
    <t>Доля архивных документов, включая фонды аудио- и видеоархивов, переведенных в электронную форму, в общем  объеме документов хранящихся в архивном  отделе Администрации МО «Кезский район»</t>
  </si>
  <si>
    <t>Подпрограмма «Создание условий для государственной регистрации актов гражданского состояния»</t>
  </si>
  <si>
    <t>09</t>
  </si>
  <si>
    <t>10</t>
  </si>
  <si>
    <t>1</t>
  </si>
  <si>
    <t>2</t>
  </si>
  <si>
    <t>3</t>
  </si>
  <si>
    <t>01</t>
  </si>
  <si>
    <t>02</t>
  </si>
  <si>
    <t>03</t>
  </si>
  <si>
    <t xml:space="preserve">Форма 2. Отчет о выполнении основных мероприятий муниципальной программы </t>
  </si>
  <si>
    <t>Отчет о выполнении основных мероприятий муниципальной программы</t>
  </si>
  <si>
    <t>Наименование подпрограммы,                                                основного мероприятия, мероприятия</t>
  </si>
  <si>
    <t>Ответственный исполнитель, соисполнители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</si>
  <si>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</si>
  <si>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</si>
  <si>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</si>
  <si>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 на конец отчетного периода</t>
  </si>
  <si>
    <t>Проблемы, возникшие в ходе реализации мероприятия</t>
  </si>
  <si>
    <t>Подпрограмма «Организация муниципального управления»</t>
  </si>
  <si>
    <t>Осуществление мер по противодействию коррупции</t>
  </si>
  <si>
    <t>Учреждение печатных средств массовой информации</t>
  </si>
  <si>
    <t>Развитие муниципальной службы</t>
  </si>
  <si>
    <t>Повышение профессионального уровня муниципальных служащих</t>
  </si>
  <si>
    <t> -</t>
  </si>
  <si>
    <t>Совершенствование системы профессиональной служебной деятельности</t>
  </si>
  <si>
    <t>Проведение административной реформы</t>
  </si>
  <si>
    <t>Информатизация в органах местного самоуправления</t>
  </si>
  <si>
    <t>Кадры муниципального образования «Кезский  район»</t>
  </si>
  <si>
    <t>Обеспечение отраслей экономики и социальной сферы района кадрами. Закрепление молодых специалистов в районе</t>
  </si>
  <si>
    <t>Повышение эффективности целевой контрактной подготовки</t>
  </si>
  <si>
    <t>Повышение эффективности взаимодействия органов местного самоуправления муниципального образования «Кезский район» и общества</t>
  </si>
  <si>
    <t>Подпрограмма  «Управление муниципальным имуществом и земельными ресурсами»</t>
  </si>
  <si>
    <t>Управление и распоряжение муниципальным имуществом и земельными участками, находящимися в собственности муниципального образования «Кезский район».</t>
  </si>
  <si>
    <t>Резервирование земель и изъятие земельных участков для  муниципальных нужд</t>
  </si>
  <si>
    <t>Вовлечение в хозяйственный оборот неиспользуемых или используемых не по назначению имущества и земельных участков</t>
  </si>
  <si>
    <t>Подпрограмма «Архивное дело»</t>
  </si>
  <si>
    <t>Архивный отдел Администрации МО «Кезский район»</t>
  </si>
  <si>
    <t>Хранение, комплектование, учет и использование документов Архивного фонда УР и других архивных документов</t>
  </si>
  <si>
    <t>Расширение доступа к документам Архивного фонда Удмуртской Республики и их популяризация</t>
  </si>
  <si>
    <t>Государственный учет документов Архивного фонда УР, хранящихся в архивном отделе Администрации МО «Кезский район»</t>
  </si>
  <si>
    <t>Оцифровка  архивных дел, внедрение автоматизированных программных комплексов, формирование автоматизированных баз данных, оснащение в архивном отделе общественного места доступа к информационным ресурсам</t>
  </si>
  <si>
    <t>Внедрение автоматизированных программных комплексов, баз данных  к архивным документам, хранящимся в архивном отделе Администрации муниципального образования «Кезский район»</t>
  </si>
  <si>
    <t>Оснащение в архивном отделе Администрации муниципального образования «Кезский район» общественного места доступа к информационным ресурсам</t>
  </si>
  <si>
    <t>Предоставление гражданам и организациям архивной информации и копий архивных документов</t>
  </si>
  <si>
    <t>Оказание методической и практической помощи в работе по организации документов в делопроизводстве, отбору и передаче в состав Архивного фонда Удмуртской Республики архивных документов, находящихся на временном хранении, подготовке нормативных и методических документов по вопросам делопроизводства и архивного дела</t>
  </si>
  <si>
    <t>Выполнение переданных отдельных государственных полномочий  Удмуртской Республики надлежащим образом в соответствии  с Законом Удмуртской Республики от 29 декабря 2005 года № 82-РЗ «О наделении органов местного самоуправления отдельными государственными полномочиями в области архивного дела»</t>
  </si>
  <si>
    <t>Обеспечение временного  хранения в архивном отделе  Администрации МО «Кезский район» архивных документов, относящихся к собственности Удмуртской Республики</t>
  </si>
  <si>
    <t>Использование архивных документов государственной собственности УР временно хранящихся в архивном отделе Администрации МО «Кезский район»</t>
  </si>
  <si>
    <t>Организация и проведение информационных мероприятий в форме подготовки выставок, радиопередач, статей и др. на основе архивных документов, отнесенных к  собственности УР, временно хранящихся в архивном отделе Администрации МО «Кезский район»</t>
  </si>
  <si>
    <t>Государственная регистрация рождения, заключения брака, расторжения брака, усыновления (удочерения), установления отцовства, перемены имени, смерти</t>
  </si>
  <si>
    <t>Внесение исправлений, изменений в первые экземпляры в записи актов гражданского состояния</t>
  </si>
  <si>
    <t>Восстановление и аннулирование записей актов гражданского состояния на основании решения суда</t>
  </si>
  <si>
    <t> Отдел  ЗАГС</t>
  </si>
  <si>
    <t> Актуализация первых экземпляров записей актов гражданского состояния  </t>
  </si>
  <si>
    <t>Осуществление учета обработки книг государственной регистрации актов гражданского состояния, собранных из первых экземпляров записей актов гражданского состояния, обеспечение надлежащих условий их хранения в течение установленного федеральным законом срока</t>
  </si>
  <si>
    <t> Обеспечение сохранности книг государственной регистрации актов гражданского состояния (актовых книг), собранных из первых экземпляров записей актов гражданского состояния</t>
  </si>
  <si>
    <t>Выдача повторных свидетельств о государственной регистрации актов гражданского состояния, иных документов, подтверждающих наличие или отсутствие фактов государственной регистрации актов гражданского состояния</t>
  </si>
  <si>
    <t>Передача вторых экземпляров записей актов гражданского состояния в уполномоченный орган государственной власти Удмуртской Республики (Комитет по делам ЗАГС)</t>
  </si>
  <si>
    <t>Осуществление учета, надлежащего хранения и контроля за использованием бланков свидетельств о государственной регистрации актов гражданского состояния, представления в установленном порядке в уполномоченный орган государственной власти Удмуртской Республики (Комитет по делам ЗАГС) отчетов по движению указанных бланков</t>
  </si>
  <si>
    <t xml:space="preserve">Предоставление государственных услуг в сфере государственной регистрации актов гражданского состояния  </t>
  </si>
  <si>
    <t>Предоставление государственной услуги по государственной регистрации актов гражданского состояния  (рождения, заключения брака, расторжения брака, усыновления (удочерения), установления отцовства, перемены имени и смерть), в том числе выдаче повторных свидетельств (справок), подтверждающих факт государственной регистрации акта гражданского состояния, внесению исправлений и (или) изменений в записи актов гражданского состояния, восстановлению и аннулированию записей актов гражданского состояния</t>
  </si>
  <si>
    <t>Предоставление государственной услуги по истребованию личных документов</t>
  </si>
  <si>
    <t> Формирование, систематизация, обработка, учет и хранение первых экземпляров записей актов гражданского состояния, составленных отделом  ЗАГС</t>
  </si>
  <si>
    <t>Проведение научно-технической обработки и переплета записей актов гражданского состояния за предыдущий год, составление на них описей и истории фонда</t>
  </si>
  <si>
    <t>Обеспечение сохранности книг государственной регистрации актов гражданского состояния</t>
  </si>
  <si>
    <t xml:space="preserve">Формирование и ведение электронного фонда первых записей актов гражданского состояния, составленных отделом ЗАГС </t>
  </si>
  <si>
    <t> Снижение риска порчи и утраты бумажных документов, повышение оперативности предоставления государственных услуг в сфере государственной регистрации актов гражданского состояния</t>
  </si>
  <si>
    <t>Ввод в электронную базу первых экземпляров записей актов гражданского состояния</t>
  </si>
  <si>
    <t> Увеличение  записей актов гражданского состояния в электронном виде</t>
  </si>
  <si>
    <t>ОМ</t>
  </si>
  <si>
    <t>М</t>
  </si>
  <si>
    <t>04</t>
  </si>
  <si>
    <t>05</t>
  </si>
  <si>
    <t>06</t>
  </si>
  <si>
    <t>07</t>
  </si>
  <si>
    <t>08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</si>
  <si>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</si>
  <si>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</si>
  <si>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</si>
  <si>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</si>
  <si>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</si>
  <si>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</si>
  <si>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</si>
  <si>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</si>
  <si>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</si>
  <si>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Подпрограмма «Муниципальное управление»</t>
  </si>
  <si>
    <t>% исполнения плана на отчетный год
(факт/план*100)</t>
  </si>
  <si>
    <t>Темп роста (снижения) к уровню прошлого года, %
(факт нынешний год/факт прошлый год*100)</t>
  </si>
  <si>
    <t>Уплата налогов на имущество</t>
  </si>
  <si>
    <t>Предоставление межбюджетных трансфертов бюджетам поселений входящих в состав Кезского района</t>
  </si>
  <si>
    <t>Присвоение почетного звания муниципального образования "Кезский район" "Почетный гражданин муниципального образования "Кезский район"</t>
  </si>
  <si>
    <t>14</t>
  </si>
  <si>
    <t>Количество действующих в организациях/учреждениях МО в УР, участвующих в процессе предоставления услуг, пунктов создания (замены) и выдачи клчей простой электронной подписи для получения государственных и муниципальных услуг в электронной форме.</t>
  </si>
  <si>
    <t>Администрация МО в УР</t>
  </si>
  <si>
    <t>Структурные подразделения администрации МО в УР, являющиеся отдельными юридическими лицами и участвующие в процессе предоставления государственных и муниципальных услуг</t>
  </si>
  <si>
    <t>Подведомственные администрации МО в УР учреждения, участвующие в процессе предоставления государственных и муниципальных услуг</t>
  </si>
  <si>
    <t>Администрации сельских поселений</t>
  </si>
  <si>
    <t>Доля муниципальных услуг, предоставляемых по принципу «одного окна» в многофункциональном центре предоставления государственных и муниципальных услуг, включенных перечень государственных и муниципальных услуг, утвержденный постановлением Правительства Российской Федерации от 27 сентября 2011 года №797</t>
  </si>
  <si>
    <t xml:space="preserve">Доля заявителей, удовлетворенных качеством предоставления государственных и муниципальных услуг органом местного самоуправления МО
 «Кезский район», от общего числа заявителей, обратившихся за получением государственных и муниципальных услуг 
</t>
  </si>
  <si>
    <t>Доля  граждан, использующих механизм получения государственных и муниципальных услуг в электронной форме;</t>
  </si>
  <si>
    <t>Доля государственных и муниципальных услуг и услуг, указанных в части 3 статьи 1 Федерального закона № 210-ФЗ, предоставленных на основании заявлений и документов, поданных в электронной форме через федеральную государственную информационную систему «Единый портал государственных и муниципальных услуг (функций)» и (или) государственную информационную систему Удмуртской Республики «Портал государственных и муниципальных услуг (функций)», от общего количества предоставленных услуг</t>
  </si>
  <si>
    <t>Среднее число обращений представителей бизнес-сообщества в органы местного самоуправления для получения одной услуги, связанной со сферой предпринимательской деятельности;</t>
  </si>
  <si>
    <t>Время ожидания в очереди при обращении заявителя в орган местного самоуправления или в МАУ «МФЦ в Кезском районе» для получения государственных и муниципальных услуг;</t>
  </si>
  <si>
    <t>Доля государственных и муниципальных услуг, предоставляемых гражданам в режиме «одного окна» в МАУ «МФЦ в Кезском районе», от общего количества государственных и муниципальных услуг, обязательных к предоставлению в МФЦ;</t>
  </si>
  <si>
    <t>Доля  своевременно  рассмотренных  обращений граждан в сроки, предусмотренные действующим законодательством (отсутствие обращений граждан, рассмотренных с нарушением срока);</t>
  </si>
  <si>
    <t>Доля граждан, опрошенных в ходе мониторинга общественного мнения, которые лично сталкивались за последний год с проявлениями коррупции на территории муниципального образования «Кезский район»;</t>
  </si>
  <si>
    <t>Количество проведенных  антикоррупционных мониторингов на территории МО «Кезский район»;</t>
  </si>
  <si>
    <t>Число молодых специалистов, работающих после окончания учебных заведений на селе более 3 лет;</t>
  </si>
  <si>
    <t xml:space="preserve"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стоимости);  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</si>
  <si>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района;</t>
  </si>
  <si>
    <t>Доля площади земельных участков на территории муниципального района, поставленных на государственный кадастровый учет, в общей площади территории муниципального района;</t>
  </si>
  <si>
    <t>Увеличение доходов консолидированного бюджета Удмуртской Республики от внесения земельных платежей, за земельные участки, расположенные на территории муниципального образования «Кезский район», процентов к уровню базового периода (2009 года);</t>
  </si>
  <si>
    <t>Доля многоквартирных домов, расположенных на земельных участках, в отношении которых осуществлен государственный кадастровый учет;</t>
  </si>
  <si>
    <t>Доля граждан, реализовавших свое право на бесплатное предоставление земельных участков для индивидуального жилищного строительства, в том числе граждан, имеющих трех и более детей, от общего числа граждан, поставленных на учет для бесплатного предоставления  земельных участков для индивидуального жилищного строительства, в процентах;</t>
  </si>
  <si>
    <t>Доля граждан, использующих механизм получения муниципальных услуг в электронной форме, в процентах;</t>
  </si>
  <si>
    <t>Удовлетворенность граждан качеством и доступностью государственных услуг в сфере государственной регистрации актов гражданского состояния;</t>
  </si>
  <si>
    <t>Доля записей актов гражданского состояния, переданных отделом ЗАГС  в Комитет по делам ЗАГС  в электронном виде, в общем количестве переданных записей актов гражданского состояния (за период с 1925 года по отчетный год);</t>
  </si>
  <si>
    <t> Доля заявлений о государственной регистрации актов гражданского состояния и совершенных юридически значимых действиях, поступивших в электронном виде с Единого портала государственных и муниципальных услуг и/или Регионального портала государственных и муниципальных услуг и/или Регионального портала государственных и муниципальных услуг Удмуртской Республики  к общему количеству поступивших заявлений.</t>
  </si>
  <si>
    <t>Проведение заседаний Комиссии по координации работы по противодействию коррупции в муниципальном образовании «Кезский район»</t>
  </si>
  <si>
    <t>Обеспечение эффективной работы органов местного самоуправления МО "Кезский район"</t>
  </si>
  <si>
    <t>Разработка и утверждение  планов работы органов местного самоуправления и структурных подразделений по реализации мер по противодействию коррупции</t>
  </si>
  <si>
    <t>Оказание помощи  в разработке планов по противодействию коррупции  в органах местного самоуправления поселений</t>
  </si>
  <si>
    <t>Организация и проведение антикоррупционной экспертизы муниципальных правовых актов и их проектов</t>
  </si>
  <si>
    <t xml:space="preserve">Организация размещения  на официальном сайте муниципального образования «Кезский район» правовых актов, разрабатываемых органами местного самоуправления. </t>
  </si>
  <si>
    <t>Анализ жалоб и обращений граждан на предмет наличия  в них информации о фактах коррупции со стороны лиц, замещающих муниципальные должности и муниципальных служащих</t>
  </si>
  <si>
    <t>Осуществление  контроля за соблюдением муниципальными служащими ограничений и запретов, требований к служебному поведению и урегулированию конфликта интересов, а также требований, установленных законодательством о противодействии коррупции</t>
  </si>
  <si>
    <t xml:space="preserve">Обеспечение эффективной работы комиссий по соблюдению требований к служебному поведению муниципальных служащих и урегулированию конфликта интересов </t>
  </si>
  <si>
    <t>Организация  размещения в средствах массовой информации аналитической, разъяснительной  информации по противодействию коррупции</t>
  </si>
  <si>
    <t>Организация и проведение  семинаров с Главами  поселений,  специалистами органов местного самоуправления района и поселений по освещению вопросов антикоррупционного законодательства</t>
  </si>
  <si>
    <t>Проведение социологических опросов по вопросам оказания муниципальных услуг</t>
  </si>
  <si>
    <t>Проведение публичных слушаний по проектам НПА</t>
  </si>
  <si>
    <t xml:space="preserve">Проведение конкурсов среди общеобразовательных учреждений на лучшую организацию работы по формированию негативного отношения  к коррупционным проявлениям  </t>
  </si>
  <si>
    <t>Освещение в средствах массовой информации и размещение на официальных сайтах (страницах) органов местного самоуправления в сети «Интернет» результатов деятельности органов местного самоуправления</t>
  </si>
  <si>
    <t xml:space="preserve">Доведение до жителей района информации о работе органов местного самоуправления </t>
  </si>
  <si>
    <t>Учреждение информационного вестника для освещения деятельности органов местного самоуправления</t>
  </si>
  <si>
    <t>Информирование населения о деятельности органов местного самоуправления</t>
  </si>
  <si>
    <t>Реализация установленных полномочий (функций) Администрацией муниципального образования</t>
  </si>
  <si>
    <t>Судебные издержки</t>
  </si>
  <si>
    <t>Определение приоритетных направлений системы обучения муниципальных служащих и выборных должностных лиц, депутатов представительного органа местного самоуправления</t>
  </si>
  <si>
    <t>Обучение сотрудников органов местного самоуправления МО "Кезский район" по программам высшего и дополнительного профессионального образования (профессиональной подготовки, профессиональной переподготовки, повышения квалификации, стажировки, семинары)</t>
  </si>
  <si>
    <t>Разработка методики оценки результативности профессиональной служебной деятельности  муниципальных служащих и проведение оценки деятельности муниципальных служащих</t>
  </si>
  <si>
    <t>Внедрение на муниципальной службе эффективных технологий и современных методов кадровой работы</t>
  </si>
  <si>
    <t>Проведение встреч с активами  поселения</t>
  </si>
  <si>
    <t>Обеспечение информирования населения о деятельности ОМСУ</t>
  </si>
  <si>
    <t>Развитие информационно-телекоммуникационной инфраструктуры органов местного самоуправления : приобретение, обновление программного обеспечения;приобретение и ремонт комплектующих материалов;приобретение и ремонт оргтехники</t>
  </si>
  <si>
    <t>Оптимизация деятельности органов местного самоуправления</t>
  </si>
  <si>
    <t>Совершенствование деятельности органов местного самоуправления</t>
  </si>
  <si>
    <t>Создание и развитие систем и ресурсов общего пользования</t>
  </si>
  <si>
    <t>-расходы, связанные с обеспечением деятельности Администрации района и Аппарата органов местного самоуправления;</t>
  </si>
  <si>
    <t>-организация мер социальной поддержки многодетным семьям и учет (регистрация) многодетных семей;</t>
  </si>
  <si>
    <t>-организация социальной поддержки детей-сирот и детей, оставшихся без попечения родителей;</t>
  </si>
  <si>
    <t>Организация и осуществление деятельности по опеке и попечительству в отношении несовершеннолетних.</t>
  </si>
  <si>
    <t xml:space="preserve"> Администрация МО "Кезский район" 
</t>
  </si>
  <si>
    <t xml:space="preserve">Разработка и утверждение планов социально-экономического развития  муниципального образования </t>
  </si>
  <si>
    <t>Структурные подразделения органов местного самоуправления МО "Кезский район"</t>
  </si>
  <si>
    <t>Организация контроля за реализацией планов и программ социально-экономического развития муниципального образования</t>
  </si>
  <si>
    <t>Организация независимой общественной экспертизы проектов планов и программ социально-экономического развития муниципального образования</t>
  </si>
  <si>
    <t>Организационное, методическое, юридическое обеспечение деятельности органов местного самоуправления  в сфере закупок</t>
  </si>
  <si>
    <t>Формирование, утверждение и размещение планов-графиков в единой информационной системе</t>
  </si>
  <si>
    <t>Публикация закупок на электронных торговых площадках с присутствием наибольшего количества потенциальных участников закупок</t>
  </si>
  <si>
    <t>Проведение мониторинга размещения муниципальных заказов в соответствии  с требованиями федерального законодательства</t>
  </si>
  <si>
    <t>Организация проведение семинаров для муниципальных заказчиков, казённых и бюджетных учреждений</t>
  </si>
  <si>
    <t>Повышение профессионализма муниципальных и иных заказчиков </t>
  </si>
  <si>
    <t xml:space="preserve">Расчет и предоставление дотаций поселениям за счет средств бюджета Удмуртской Республики и бюджета муниципального района </t>
  </si>
  <si>
    <t xml:space="preserve">Расходы,связанные с судебными издержками </t>
  </si>
  <si>
    <t xml:space="preserve">Расходы,связанные с проведением мероприятий и праздников: </t>
  </si>
  <si>
    <t>прием делегаций (обслуживание);</t>
  </si>
  <si>
    <t>день пожилых людей;</t>
  </si>
  <si>
    <t>день органов местного самоуправления;</t>
  </si>
  <si>
    <t>чествование мужчин 23 февраля, чествование женщин 8 марта;</t>
  </si>
  <si>
    <t>изготовление Почетных грамот МО "Кезский район";</t>
  </si>
  <si>
    <t>поздравление юбиляров(граждан,предприятий);</t>
  </si>
  <si>
    <t>участие в республиканских мероприятиях(выезд делегаций на государственные праздники, "кустовые" совещания и т.д);</t>
  </si>
  <si>
    <t>День государственности Удмуртской Республики,Дни профессиональных праздников;</t>
  </si>
  <si>
    <t>Проведение мероприятия "День района"</t>
  </si>
  <si>
    <t>День Победы и т.д.</t>
  </si>
  <si>
    <t>Объявление в средствах массовой информации  о сборе предложений для занесения кандидатов на Доску почета;</t>
  </si>
  <si>
    <t>Рассмотрение кандидатов для занесения на Доску почета на сессии Районного Совета депутатов МО "Кезский район";</t>
  </si>
  <si>
    <t>Опубликование списка кандидатов в средствах массовой информации;</t>
  </si>
  <si>
    <t>Изготовление фотографий для размещения на Доску почета;</t>
  </si>
  <si>
    <t xml:space="preserve">Изготовление свидетельств о занесении на Доску почета. </t>
  </si>
  <si>
    <t>Выплаты денежного вознаграждения гражданам и трудовым коллективам, занесенным на Доску почета муниципального образования «Кезский район»</t>
  </si>
  <si>
    <t>Объявление в средствах массовой информации  о сборе предложений для присвоения почетного звания "Почетный гражданин муниципального образования "Кезский район";</t>
  </si>
  <si>
    <t>Выплаты денежного вознаграждения гражданам, удостоенным почетного  звания "Почетный гражданин муниципального образования "Кезский район"</t>
  </si>
  <si>
    <t>Повышение эффективности и прозрачности использования муниципального имущества, обеспечения его сохранности и целевого использования</t>
  </si>
  <si>
    <t>Предоставление муниципальных  и переданных государственных  услуг юридическим и физическим лицам</t>
  </si>
  <si>
    <t>Предоставление муниципальных  услуг юридическим и физическим лицам</t>
  </si>
  <si>
    <t>Осуществление отдельных государственных полномочий в области архивного дела</t>
  </si>
  <si>
    <t>Организация хранения, комплектования и использования документов  Архивного фонда УР и других архивных документов</t>
  </si>
  <si>
    <t> Отдел ЗАГС </t>
  </si>
  <si>
    <t>Предоставление государственных услуг по государственной регистрации актов гражданского состояния на территории Кезского района </t>
  </si>
  <si>
    <t>0</t>
  </si>
  <si>
    <t>Обеспечение информационной безопасности деятельности органов местного самоуправления :приобретение антивирусных программ;защита персональных данных</t>
  </si>
  <si>
    <t>Осуществление организационных, правовых и технических  мероприятий, обеспечивающих деятельность органов местного самоуправления:</t>
  </si>
  <si>
    <t xml:space="preserve">Проведение праздников и мероприятий </t>
  </si>
  <si>
    <t>Оформление и содержание Доски почета муниципального образования "Кезский район"</t>
  </si>
  <si>
    <t>Обеспечение предоставления государственных и муниципальных услуг (работы)</t>
  </si>
  <si>
    <t>Формирование и ведение Реестра муниципальных услуг, предоставляемых органами местного самоуправления</t>
  </si>
  <si>
    <t>Соответствие Реестра муниципальных услуг  с требованиями Федерального закона от 27.07.2010г. №210-ФЗ «Об организации предоставления государственных и муниципальных услуг»</t>
  </si>
  <si>
    <t>Регламентация муниципальных услуг, предоставляемых органами местного самоуправления</t>
  </si>
  <si>
    <t>Утвержденные административные регламенты муниципальных услуг. Повышение качества предоставляемых  муниципальных услуг</t>
  </si>
  <si>
    <t>Организация межведомственного информационного взаимодействия при предоставлении государственных и муниципальных услуг, в том числе в электронной форме, повышение активности межведомственного информационного взаимодействия</t>
  </si>
  <si>
    <t>Направление межведомственных запросов в органы власти, органы местного самоуправления для получения документов и информации, необходимых для предоставления государственной или муниципальной услуги</t>
  </si>
  <si>
    <t>Обеспечение открытости и доступности информации о деятельности органов местного самоуправления и формируемых ими информационных ресурсах</t>
  </si>
  <si>
    <t>Размещение и обновление сведений о муниципальных услугах, предоставляемых в МО "Кезский район" в информационных системах Удмуртской Республики «Реестр государственных и муниципальных услуг (функций)» и «Портал государственных и муниципальных услуг (функций)»</t>
  </si>
  <si>
    <t>Полная и актуальная информация о муниципальных услугах, предоставляемых в МО "Кезский район" в информационных системах Удмуртской Республики, ЕПГУ</t>
  </si>
  <si>
    <t>Информирование населения о возможности получения  услуг через ЕПГУ и РПГУ путем опубликования материалов через СМИ, официальный сайт, информационные стенды; организации сельских сходов, встреч с трудовыми коллективами, в ходе индивидуальных бесед при оказании услуг на личном приеме</t>
  </si>
  <si>
    <t>Достижение показателя «Доля государственных и муниципальных услуг и услуг, указанных в части 3 статьи 1 Федерального закона № 210-ФЗ, предоставленных на основании заявлений и документов, поданных в электронной форме через федеральную государственную информационную систему «Единый портал государственных и муниципальных услуг (функций)» и (или) государственную информационную систему Удмуртской Республики «Портал государственных и муниципальных услуг (функций)», от общего количества предоставленных услуг» планового значения</t>
  </si>
  <si>
    <t>Организация дополнительных точек доступа для граждан в местах предоставления услуг с целью возможности регистрации в ЕСИА и получения услуг через ЕПГУ или РПГУ</t>
  </si>
  <si>
    <t>Организация и проведение тестирования государственных систем Удмуртской Республики, используемых при предоставлении государственных и муниципальных услуг совместно с Агентством информатизации и связи по наиболее востребованным услугам</t>
  </si>
  <si>
    <t>Создание условий для материально-технического, транспортного, информационно-коммуникационного  и кадрового обеспечения выполнения органами местного самоуправления района своих полномочий</t>
  </si>
  <si>
    <t>Создание условий для обеспечения эксплуатации зданий в соответствии с действующими нормами и правилами</t>
  </si>
  <si>
    <t xml:space="preserve"> Администрация МО "Кезский район" </t>
  </si>
  <si>
    <t>Создание условий для закрепления кадров на селе</t>
  </si>
  <si>
    <t>Структурные подразделения, предоставляющие муниципальные услуги, отдел экономики,  анализа, прогноза и инвестиций Администрации МО "Кезский район"</t>
  </si>
  <si>
    <t>Подготовка доклада Главы муниципального образования «Кезский район» о достигнутых значениях показателей для оценки эффективности деятельности органов местного самоуправления Кезского района за отчетный год и их планируемых значениях на трехлетний период (в соответствии с Указом Президента Российской Федерации от 28.04.2008г. №607, постановлением Правительства Российской Федерации от 17.12.2012г. №1317, постановлением Правительства Удмуртской Республики от 11.02.2013г. №52, распоряжением  Администрации МО «Кезскмй район» от 28.03.2014 г. № 99</t>
  </si>
  <si>
    <t>Отдел экономики, анализа, прогноза и инвестиций Администрации МО "Кезский район"</t>
  </si>
  <si>
    <t>Структурные подразделения органов местного самоуправления МО «Кезский район», отдел экономики, анализа, прогноза и инвестиций Администрации МО "Кезский район"</t>
  </si>
  <si>
    <t>Управление кадровой работы, информатизации и взаимодействия с представительными органами Администрации МО «Кезский район»</t>
  </si>
  <si>
    <t>отдел  экономики, анализа, прогноза и инвестиций Администрации МО "Кезский район"</t>
  </si>
  <si>
    <t>Доклад Главы  муниципального образования «Кезский район» о достигнутых значениях показателей для оценки эффективности деятельности органов местного самоуправления Кезского района за отчетный год и их планируемых значениях на трехлетний период</t>
  </si>
  <si>
    <t>Отдел учета, отчетности и заработной платы Администрации МО "Кезский район"</t>
  </si>
  <si>
    <t>Структурные подразделения органов местного самоуправления МО «Кезский район»</t>
  </si>
  <si>
    <t>Форма 1. Отчет о достигнутых значениях целевых показателей (индикаторов) муниципальной программы</t>
  </si>
  <si>
    <t>Факт на конец отчетнго периода, с нарастающим итогом</t>
  </si>
  <si>
    <t xml:space="preserve">Доля граждан муниципального образования "Кезский район", зарегистрированных в федеральной государственной информационной системе "Единая система идентификации и аутентификации в   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форме", от общего количества граждан в муниципальном образовании "Кезский район"
</t>
  </si>
  <si>
    <t>Количество публикаций  в средствах массовой информации в о деятельности органов муниципального образования «Кезский район»  по противодействию коррупции;</t>
  </si>
  <si>
    <t>Количество записей актов гражданского состояния, переведенных в электронный вид за период с 01 января 1926 по 31 марта 2015гг.</t>
  </si>
  <si>
    <t>Структурные подразделения органов местного самоуправления</t>
  </si>
  <si>
    <t>Изготовление нагрудных лент  и дипломов "Почетный гражданин муниципального образования "Кезский район";</t>
  </si>
  <si>
    <t>Представительные органы местного самоуправления</t>
  </si>
  <si>
    <t>Повышение эффективности работы кадровой службы</t>
  </si>
  <si>
    <t>Организация профориентационной работы среди подростков и молодежи</t>
  </si>
  <si>
    <t xml:space="preserve">Совершенствование профориентационной  работы среди подростков и молодежи района по направлению их на учебу в образовательные учреждения начального, среднего и высшего профессионального образования   </t>
  </si>
  <si>
    <t>Совершенствование механизмов взаимодействия образовательных учреждений и работодателей  в рамках целевой контрактной подготовки</t>
  </si>
  <si>
    <t>Организация ежегодных встреч руководства района со студентами учебных заведений и молодыми специалистами</t>
  </si>
  <si>
    <t>Заседание Общественного Совета муниципального образования «Кезский район»</t>
  </si>
  <si>
    <t>заместитель главы Администрации МО "Кезский район" по социальному развитию</t>
  </si>
  <si>
    <t xml:space="preserve">Координация действий по привлечению жителей района к обсуждению вопросов  местного значения </t>
  </si>
  <si>
    <t>Привлечение членов общественного Совета  к подготовке и экспертизе нормативно-правовых актов, затрагивающих интересы  большинства жителей района</t>
  </si>
  <si>
    <t>Привлечение населения к обсуждению проектов НПА, затрагивающих интересы большинства жителей района</t>
  </si>
  <si>
    <t>Проведение публичных слушаний по вопросам, затрагивающим интересы всего населения района</t>
  </si>
  <si>
    <t xml:space="preserve">Аппарат органов местного самоуправления </t>
  </si>
  <si>
    <t>Отдел имущественных отношений</t>
  </si>
  <si>
    <t>Осуществление организационных, правовых и технических  мероприятий, обеспечивающих деятельность органов местного самоуправления.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</si>
  <si>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</si>
  <si>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Отдел имущественных отношений, Администрация МО "Кезский район"</t>
  </si>
  <si>
    <t>Государственная регистрация права собственности на муниципальное имущество и земельные участки муниципального образования «Кезский район».</t>
  </si>
  <si>
    <t>Формирование оптимальной структуры и состава муниципального имущества, отвечающих функциям (полномочиям) органов местного самоуправления</t>
  </si>
  <si>
    <t>Рациональное использование земель на территории района</t>
  </si>
  <si>
    <t>Увеличение количества земельных участков, поставленных на кадастровый учет на территории муниципального образования «Кезский район»</t>
  </si>
  <si>
    <t>Информирование населения о возможном или  предстоящем  предоставлении земельных участков для строительства либо для целей не связанных со строительством, путем опубликования информационного сообщения в местной газете и на официальном сайте Администрации муниципального образования «Кезский район».</t>
  </si>
  <si>
    <t xml:space="preserve">Соблюдение открытости и доступности информации </t>
  </si>
  <si>
    <t>Содержание муниципального имущества</t>
  </si>
  <si>
    <t>Содержание газораспределительных сетей.</t>
  </si>
  <si>
    <t>Администрация МО "Кезский район"</t>
  </si>
  <si>
    <t>Поддержание муниципального имущества в пригодном состоянии</t>
  </si>
  <si>
    <t>Оплата содержания и коммунальных услуг пустующих квартир.</t>
  </si>
  <si>
    <t>Уплата транспортного  налога и госпошлины незакрепленного имущества Администрации муниципального образования "Кезский район".</t>
  </si>
  <si>
    <t>Содержание пешеходного моста через железнодорожные пути в п. Кез</t>
  </si>
  <si>
    <t>Модернизация технологий работы на основании внедрения современных информационных и телекоммуникационных технологий</t>
  </si>
  <si>
    <t>Предоставление государственных услуг по предоставлению архивных документов, относящихся к собственности УР временно хранящихся в архивном отделе, пользователям в читальном зале  архивного отдела Администрации МО «Кезский район»</t>
  </si>
  <si>
    <t>Предоставление доступа  пользователям в читальном зале архивного отдела к архивным документам, отнесенным к собственности УР</t>
  </si>
  <si>
    <t>Предоставление государственных услуг по оказанию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 муниципального образования «Кезский район», по обеспечению сохранности, упорядочению, комплектованию, учету и использованию архивных документов</t>
  </si>
  <si>
    <t>Оказание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муниципального образования «Кезский район», по обеспечению сохранности, упорядочению, комплектованию, учету и использованию архивных документов</t>
  </si>
  <si>
    <t>Предоставление государственной услуги по предоставлению государственным организациям УР, иным организациям и гражданам оформленных в установленном порядке  архивных справок или копий архивных документов, относящихся к собственности УР</t>
  </si>
  <si>
    <r>
  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муниципального образования  «Кезский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район»</t>
    </r>
  </si>
  <si>
    <t>Государственный учет архивных документов, отнесенных к собственности УР, временно хранящихся в архивном отделе Администрации МО «Кезский район»</t>
  </si>
  <si>
    <t>Ведение государственного учета архивных документов,  отнесенных к собственности УР, временно хранящихся в архивном отделе Администрации МО «Кезский район» по установленным формам учета и отчетности, обеспечение включения в общеотраслевой учетный программный  комплекс «Архивный фонд» 100 % архивных дел государственной собственности УР. </t>
  </si>
  <si>
    <t>Обеспечение сохранности бланков свидетельств о государственной регистрации актов гражданского состояния </t>
  </si>
  <si>
    <t> Предоставление государственных услуг по истребованию личных документов </t>
  </si>
  <si>
    <t> Обеспечение сохранности и использование документов отдела ЗАГС </t>
  </si>
  <si>
    <t>Большая часть информации размещается на официальном сайте муниципального образования "Кезский район" в сети "Интернет"</t>
  </si>
  <si>
    <t>Разработан план по противодействию коррупции в МО "Кезский район", разработаын ведомственные планы</t>
  </si>
  <si>
    <t xml:space="preserve">Проведены  консультации с должностными лицами, разрабатывающими ведомственные планы </t>
  </si>
  <si>
    <t>Информация размещается</t>
  </si>
  <si>
    <t>Жалоб и обращений о фактах коррупции не поступало</t>
  </si>
  <si>
    <t xml:space="preserve">Проведен опрос о  коррупционных проявлениях в районе. </t>
  </si>
  <si>
    <t>Конкурсы не проводились</t>
  </si>
  <si>
    <t>Низкая активность населения</t>
  </si>
  <si>
    <t>Члены общественного Совета  к подготовке и экспертизе нормативно-правовых актов, затрагивающих интересы  большинства жителей района не привлеклись</t>
  </si>
  <si>
    <t>0 руб</t>
  </si>
  <si>
    <t xml:space="preserve">не проводилась </t>
  </si>
  <si>
    <t>Ведется работа по обновлению базы сотрудников, пополнению данных о сотрудниках Администрации района и Районного Совета депутатов в системе электронного учёта кадров «Олимп – управление персоналом»</t>
  </si>
  <si>
    <t>Представление заявителям государственных и муниципальных услуг в области архивного дела в установленные законодательством сроки от общего количества предоставленных государственных услуг в области архивного дела</t>
  </si>
  <si>
    <t xml:space="preserve">          %</t>
  </si>
  <si>
    <t xml:space="preserve">Доля архивных документов, хранящихся в муниципальных архивах в нормативных условиях, обеспечивающих их постоянное (вечное) хранение, в общем  количестве документов архивного отдела Администрации МО «Кезский район» </t>
  </si>
  <si>
    <t xml:space="preserve">Удельный вес архивных единиц хранения, включенных в автоматизированные информационно-поисковые системы  </t>
  </si>
  <si>
    <t>Отдел экономики, анализа, прогноза и инвестиций</t>
  </si>
  <si>
    <t xml:space="preserve">В связи с тем, что не разрабатывались планы и программы социально-экономического развития муниципального образования независимая общественная экспертиза   в отчетном периоде не проводилась.  </t>
  </si>
  <si>
    <t>Структурные подразделения органов местного самоуправления МО "Кезский район",сектор закупок, торговли и малого предпринимательства Администрации МО "Кезский район"</t>
  </si>
  <si>
    <t>Сектор закупок, торговли и малого предпринимательства Администрации МО "Кезский район"</t>
  </si>
  <si>
    <t>Закупки осуществляются  в соответствии  с требованиями федерального законодательства</t>
  </si>
  <si>
    <t>Разработка  в сфере закупок</t>
  </si>
  <si>
    <t xml:space="preserve"> В сфере закупок нормативно правовые акты муниципальным образованием «Кезский район" не разработаны (не требовалось)</t>
  </si>
  <si>
    <t>2018 год</t>
  </si>
  <si>
    <t>Информирование населения о деятельности органов местного самоуправления муниципального образования «Кезский район», о возможности получения услуг через АУ УР «МФЦ в Кезском районе», в электронной форме через Региональный портал и Единый портал государственных и муниципальных услуг (функций)</t>
  </si>
  <si>
    <t xml:space="preserve">В целях информированности населения  о деятельности органов местного самоуправления муниципального образования «Кезский район», о возможности получения услуг через АУ УР «МФЦ в Кезском районе», в электронной форме через Региональный портал и Единый портал государственных и муниципальных услуг (функций) размещалась   информация  в районной газете «Звезда» и  на сайте Кезского района. </t>
  </si>
  <si>
    <t xml:space="preserve"> Информация о муниципальных услугах, предоставляемых в МО "Кезский район" размещается в информационных системах </t>
  </si>
  <si>
    <t xml:space="preserve"> Работы по повышению уровня безопасности архивов и сохранности архивных фондов (реализация противопожарных мер, обеспечение охраны объектов, оснащение оборудованием и материалами для хранения документов на различных видах носителей)   </t>
  </si>
  <si>
    <t xml:space="preserve">
 Поддержание в рабочем состоянии пожаро-охранной сигнализации, системы вентиляции и кондиционирования воздуха до 90%. Контроль температурно-влажностного режима – до 100%. Картонирование архивных документов –  417 ед.хр.
</t>
  </si>
  <si>
    <t xml:space="preserve">Физико-химическая и техническая 
обработка документов Архивного фонда Удмуртской Республики и других архивных документов
</t>
  </si>
  <si>
    <t xml:space="preserve">Выполнение работ по реставрации, подшивке и переплету архивных документов на бумажном носителе (5  дел   ежегодно). Консервационно-профилактическая обработка аудиовизуальных и электронных документов </t>
  </si>
  <si>
    <t>Комплектование архивного фонда УР</t>
  </si>
  <si>
    <t>Прием на постоянное хранение в архивный отдел 267 дел и отсутствие  документов Архивного фонда Удмуртской Республики, хранящихся в организациях – источниках комплектова-ния  архивного отдела Администрации муниципального образования «Кезский район» сверх установленных  законодательством сроков их временного хранения</t>
  </si>
  <si>
    <t xml:space="preserve"> Ведение государственного учета архивных документов, хранящихся в архивном отделе по установленным формам учета и отчетности, обеспечение включения в общеотраслевой учетный программный  комплекс «Архивный фонд» 267 единиц хранения </t>
  </si>
  <si>
    <t>Введение в базу данных «Архивный фонд» 100% фондов, 100% описей и 100% заголовков дел</t>
  </si>
  <si>
    <t>Введено в базу данных «Архивный фонд» 100% фондов, 100%, описей и 100 % заголовков дел</t>
  </si>
  <si>
    <t>Перевод архивных документов, хранящихся в архивном отделе, в электронный вид</t>
  </si>
  <si>
    <t xml:space="preserve"> Оцифровка архивных дел, находящихся на хранении в архивном отделе Администрации МО "Кезский район" в 2018 году не запланирована</t>
  </si>
  <si>
    <t xml:space="preserve">  </t>
  </si>
  <si>
    <t xml:space="preserve">Оснащение необходимым компьютерным оборудованием с выходом в сеть «Интернет» в архивном отделе Администрации муниципального образования «Кезский район» и общественного места доступа граждан  к информационным ресурсам </t>
  </si>
  <si>
    <t>Отдел оснащен необходимым компьютерным оборудованием с выходом в сеть «Интернет».  Общественного места доступа граждан  к информационным ресурсам нет</t>
  </si>
  <si>
    <t>Прием и исполнение 250 запросов граждан и организаций о предоставлении архивной информации в законодательно установленные сроки, в том числе в режиме «Одного окна».</t>
  </si>
  <si>
    <t>Обеспечение доступа к архивным документам (копиям) и справочно-поисковым системам к ним в читальном зале архивного отдела Администрации МО "Кезский район"</t>
  </si>
  <si>
    <t>предоставление доступа в читальном зале отдела пользователям</t>
  </si>
  <si>
    <t xml:space="preserve"> Архивный отдел Администрации МО «Кезский район»</t>
  </si>
  <si>
    <t>Проведение 32 мероприятий отдела по вопросам оказания методической и практической помощи организациям-источникам комплектования архивного отдела Администрации муниципального образования «Кезский район»</t>
  </si>
  <si>
    <t xml:space="preserve">  Обеспечить временное хранение более 17 тыс. дел, отнесенных к  собственности УР</t>
  </si>
  <si>
    <t>На хранении находится 18125 единицы хранения документов собственности УР</t>
  </si>
  <si>
    <t xml:space="preserve">Проведение   информационных мероприятий запланировано на второе полугодие  </t>
  </si>
  <si>
    <t>В связи с нехваткой площадей, отдельного места для доступа граждан к информационным ресурсам оборудовать не удалось</t>
  </si>
  <si>
    <t>Предоставление государственных услуг по государственной регистрации актов гражданского состояния на территории Кезского района</t>
  </si>
  <si>
    <t>Обеспечение сохранности книг государственной регистрации актов гражданского состояния (актовых книг), собранных из вторых экземпляров записей актов гражданского состояния</t>
  </si>
  <si>
    <t>Составлен акт о выделении к уничтожению документов не подлежащих дальнейшему хранению (испорченные, не выданные). Бланки свидетельств о государственной регистрации хранятся в сейфе отдела, учет бланков ведется по книгам прихода и расхода бланков свидетельств о государственной регистрации актов гражданского состояния.</t>
  </si>
  <si>
    <t>Отдел ЗАГС </t>
  </si>
  <si>
    <t> Отдел ЗАГС</t>
  </si>
  <si>
    <t>Световой и температурно-влажностный, санитарно-гигиенический режим в помещении соблюдается. В кабинетах и в комнате для хранения архивных документов установлены пожарная сигнализация.</t>
  </si>
  <si>
    <t>Управление земельными участками, государственная собственность на которые не разграничена, в случаях и в порядке, установленных законодательством</t>
  </si>
  <si>
    <t>Проведение трех информационных мероприятий</t>
  </si>
  <si>
    <t>Прием и исполнение более 500 запросов граждан и организаций по архивным документам, отнесенным к  собственности УР, в установленные законодательством сроки, в том числе в режиме «Одного окна»</t>
  </si>
  <si>
    <t>тыс.</t>
  </si>
  <si>
    <t>Отклонение факта на конец отчетного периода от плана на отчетный год
(факт-план)</t>
  </si>
  <si>
    <t>показатель исключен</t>
  </si>
  <si>
    <t xml:space="preserve">В отчетном периоде проведен анализ работы предприятий и организаций района, который отражался в информациях о социально-экономическом положении Кезского района. 
Осуществляется  планирование и мониторинг социально-экономического развития района и контроль Плана мероприятий по реализации Стратегии социально — экономического развития муниципального образования «Кезский район» на 2015 — 2025 годы </t>
  </si>
  <si>
    <t>В  течении  отчетного периода населению доводили информацию о     возможности получения  услуг через ЕПГУ и РПГУ  на сельских сходах ,  через районную газету "Звезда"   с предоставлением  наглядных материалов (плакатов)</t>
  </si>
  <si>
    <t>На территории района работают 30 пунктов  доступа для граждан в местах предоставления услуг с целью возможности регистрации в ЕСИА и получения услуг через ЕПГУ или РПГУ</t>
  </si>
  <si>
    <t xml:space="preserve"> Работы по испольнению данного показателя не  запланированы </t>
  </si>
  <si>
    <t>Вестники учреждены в МО поселениях, информация публикуется</t>
  </si>
  <si>
    <t>В пожарно-спасательной части-33 п.Кез  сданы квартиры для молодых специалистов «под ключ». Под квартиры были выделены пустующие площади здания на 2 этаже</t>
  </si>
  <si>
    <t> Предоставление государственных услуг по государственной регистрации актов гражданского состояния на территории Кезского района</t>
  </si>
  <si>
    <r>
      <t>Формирование актовых книг о государственной регистрации актов гражданского состояния за предыдущий год</t>
    </r>
    <r>
      <rPr>
        <sz val="9"/>
        <rFont val="Times New Roman"/>
        <family val="1"/>
        <charset val="204"/>
      </rPr>
      <t> </t>
    </r>
  </si>
  <si>
    <r>
      <t>Соблюдение светового, температурно-влажностного, санитарно-гигиенического, охранного и противопожарного режимов хранения документов</t>
    </r>
    <r>
      <rPr>
        <sz val="9"/>
        <rFont val="Times New Roman"/>
        <family val="1"/>
        <charset val="204"/>
      </rPr>
      <t> </t>
    </r>
  </si>
  <si>
    <r>
      <t xml:space="preserve">Форма 3. </t>
    </r>
    <r>
      <rPr>
        <sz val="12"/>
        <color rgb="FF000000"/>
        <rFont val="Times New Roman"/>
        <family val="1"/>
        <charset val="204"/>
      </rPr>
      <t>Отчет о финансовой оценке применения мер муниципального регулирования</t>
    </r>
  </si>
  <si>
    <t>Отчет о финансовой оценке применения мер муниципального регулирования</t>
  </si>
  <si>
    <t>Финансовая оценка применения мер муниципального регулирования</t>
  </si>
  <si>
    <t>Код аналитической программной классификации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</si>
  <si>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</si>
  <si>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</si>
  <si>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</si>
  <si>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</si>
  <si>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</si>
  <si>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2015 год</t>
  </si>
  <si>
    <t>2016 год</t>
  </si>
  <si>
    <t>2017 год</t>
  </si>
  <si>
    <t>2019 год</t>
  </si>
  <si>
    <t>2020 год</t>
  </si>
  <si>
    <t xml:space="preserve">Подпрограмма 1 "Организация муниципального управления" </t>
  </si>
  <si>
    <t>Меры муниципального регулирования по предоставлению (выполнению) платных  услуг(работ) и предоставлению льгот в рамках подпрограммы  не предусмотрены</t>
  </si>
  <si>
    <t xml:space="preserve">Подпрограмма 2 "Управление муниципальным имуществом и земельными ресурсами" </t>
  </si>
  <si>
    <t xml:space="preserve">Подпрограмма  "Архивное дело" </t>
  </si>
  <si>
    <t xml:space="preserve">Подпрограмма  "Создание условий для государственной регистрации актов гражданского состояния" </t>
  </si>
  <si>
    <t xml:space="preserve">Форма 4. Отчет о выполнении сводных показателей муниципальных заданий на оказание муниципальных услуг (выполнение работ) </t>
  </si>
  <si>
    <t>Отчет о выполнении сводных показателей муниципальных заданий на оказание муниципальных услуг (выполнение работ)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</si>
  <si>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</si>
  <si>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</si>
  <si>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</si>
  <si>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</si>
  <si>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</si>
  <si>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прогноз 2017</t>
  </si>
  <si>
    <t>Обращение заявителей</t>
  </si>
  <si>
    <t>Количество обращений</t>
  </si>
  <si>
    <t>В рамках подпрограммы муниципальные услуги муниципальными учреждениями не оказываются.</t>
  </si>
  <si>
    <t>Муниципальные задания на оказание услуг, выполнение работ в рамках подпрограммы не формируются.</t>
  </si>
  <si>
    <t>В рамках подпрограммы муниципальные услуги муниципальными учреждениями не оказываются</t>
  </si>
  <si>
    <t xml:space="preserve">Форма 7. Сведения о внесенных за отчетный период изменениях в муниципальную программу </t>
  </si>
  <si>
    <t>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</si>
  <si>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</si>
  <si>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</si>
  <si>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</si>
  <si>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</si>
  <si>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  Администрации муниципального образования «Кезский район»</t>
  </si>
  <si>
    <t>Изменен:
 паспорт программы
Приложения №5,№6</t>
  </si>
  <si>
    <t>Изменены показатели (индикаторы)</t>
  </si>
  <si>
    <t>Программа утверждена в новой редакции</t>
  </si>
  <si>
    <t>Внесены изменения в паспорта подпрограмм в части финансирования
Приложения  1, 4, 5, 6 утверждены в новой редакции</t>
  </si>
  <si>
    <t xml:space="preserve">Исключен Целевой показатель 09.04.1
«Удовлетворенность граждан качеством и доступностью государственных услуг в сфере государственной регистрации актов гражданского состояния»
</t>
  </si>
  <si>
    <r>
      <t xml:space="preserve">Форма 8. </t>
    </r>
    <r>
      <rPr>
        <sz val="12"/>
        <color rgb="FF000000"/>
        <rFont val="Times New Roman"/>
        <family val="1"/>
        <charset val="204"/>
      </rPr>
      <t xml:space="preserve">Результаты оценки эффективности муниципальной  программы </t>
    </r>
  </si>
  <si>
    <t>Результаты оценки эффективности муниципальной программы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</si>
  <si>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</si>
  <si>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</si>
  <si>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</si>
  <si>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</si>
  <si>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</si>
  <si>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</si>
  <si>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</si>
  <si>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образования </t>
  </si>
  <si>
    <t xml:space="preserve"> Администрация МО "Кезский район"</t>
  </si>
  <si>
    <t>Организаия муниципального управления</t>
  </si>
  <si>
    <t>Управление муниципальным имуществом и земельными ресурсами</t>
  </si>
  <si>
    <t>Архивное  дело</t>
  </si>
  <si>
    <t>Архивный отдел</t>
  </si>
  <si>
    <t>Создание условий для государственной регистрации актов гражданского состояния в муниципальном образовании «Кезский район» на 2015-2020 годы</t>
  </si>
  <si>
    <t>Отдел ЗАГС Администрации МО "Кезский раой"</t>
  </si>
  <si>
    <t>План на отчетный год (2020 год)</t>
  </si>
  <si>
    <t>Доля вакантных должностей муниципальной службы, замещаемых на основе конкурса, из числа вакансий на высшие, главные, ведущие группы должностей;</t>
  </si>
  <si>
    <t>Обеспечение бухгалтерского (бюджетного) учета и отчетности в муниципальном образовании Кезский район</t>
  </si>
  <si>
    <t>Рукводители структурных подразделений органов местного самоуправления</t>
  </si>
  <si>
    <t>Обеспечение эффективной работы муниципальных учреждений</t>
  </si>
  <si>
    <t>Улучшение технического и программного обеспечения</t>
  </si>
  <si>
    <t>15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</si>
  <si>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</si>
  <si>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На хранении находится 18481 единица хранения документов собственности УР</t>
  </si>
  <si>
    <t>Проведено 2 информационных мероприятия</t>
  </si>
  <si>
    <t>На всех рабочих местах созданы условия для обеспечения выполнения органами местного самоуправления района своих полномочий</t>
  </si>
  <si>
    <t xml:space="preserve">Направлено на обучение в рамках целевой контрактной подготовки:
в сфере культуры: 
2 чел.-Удмуртский Республиканский колледж культуры;
в сфере здравоохранения:
1 чел - ИГМА
1 чел. –г.Самара,  стоматология
</t>
  </si>
  <si>
    <t>В каждом муниципальном образовании проведены встречи с активами (июнь 2020 года)</t>
  </si>
  <si>
    <t>Потребности в обучении нет</t>
  </si>
  <si>
    <t>Учет ведется в 25 муниципальных учреждениях образования, 4-х муниципальных учреждениях культуры, в Управлении образованием,отделе культуры, МБУ МЦ "Надежда". Отчеты предоставлены своевременно.</t>
  </si>
  <si>
    <t>2015-2024 годы</t>
  </si>
  <si>
    <t>Отдел правовой и кадровой работы</t>
  </si>
  <si>
    <t>Отдел информатизации и взаимодействия с представительными органами</t>
  </si>
  <si>
    <t>Отдел правовой и кадровой работы,
Отдел информатизации и взаимодействия с представительными органами</t>
  </si>
  <si>
    <t>Отде</t>
  </si>
  <si>
    <t>15/15</t>
  </si>
  <si>
    <t>факт за год, предшествующий отчетному году (2019 год)</t>
  </si>
  <si>
    <t xml:space="preserve">Несмотря на активную пропаганду эказания услуг в электронном виде и   рост  числа  зарегистрированных плановый показатель достичь не удалось. Количество зарегистрированных в ФГИС "ЕСИА" на 01.01.2021 года составила 10446 чел. (2019 год - 7944 человек), это на 3217 человек больше чем на 01.01.2020 года. </t>
  </si>
  <si>
    <t>По итогам отчетного периода показатель не исполнен,  по причине низкой активности населения по получению услуг в электронном виде, несмотря на  активную пропаганду оказания услуг в электронном виде</t>
  </si>
  <si>
    <t>по итогам 2020 года расходы на содержание составили 57691,7 тыс.руб. (это з/п без ЗАГС и  ВУС)</t>
  </si>
  <si>
    <t xml:space="preserve">Подведены итоги  реализации  Плана  мероприятий  по реализации Стратегии социально-экономического на 2015-2024 годы за 2020 год и план на 2021 год. </t>
  </si>
  <si>
    <t>Утверждаются  в течение 10  рабочих дней после принятия  бюджета и размещаются после утверждения  плана-графика на текущий год в ЕИС. В течение года изменения внесенные в план-график  публикуются на сайте  после их утверждения.</t>
  </si>
  <si>
    <t>В течении  2020 года в Единой информационной системе в сфере закупок размещено 19 электронных аукционов, 3 открытого конкурса  по Администрации МО "Кезский район" на общую сумму 561530,8 тыс.руб. Четыре электронных аукциона по муниципальным образованиям - поселениям на сумму 2292,2 тыс.руб. По итогам электронных процедур заключен 21 муниципальных контрактов на сумму 539646,1 тыс.руб. и четыре муниципальных контракта по поселениям на сумму 1929,2 тыс.руб. В электронных процедурах приняли участие  59 участников.</t>
  </si>
  <si>
    <t xml:space="preserve">В связи с внесением изменений в Типовой перечень муниципальных услуг, одобренного  протоколом Комиссии по повышению качества и доступности предоставления  государственных и муниципальных услуг в Удмуртской Республике №1 от 20 декабря 2018 года, от 30 декабря 2019 года №2, от 4 сентября 2020 года  постановлением  Администрации МО «Кезский район» от 14.09.2020  г. №862 утвержден «Перечень   муниципальных услуг, предоставляемых органами местного самоуправления  муниципального образования «Кезский район» </t>
  </si>
  <si>
    <t xml:space="preserve">По состоянию на 31 декабря 2020 года  органами местного самоуправления муниципального образования "Кезский район" утверждены 161 административный  регламент муниципальных услуг. </t>
  </si>
  <si>
    <t xml:space="preserve">Для  получения документов и  информации, необходимых для предоставления государственной или муниципальной услуги  за 2020   год направлено 918 межведомственных запросов, что на 15 % больше  аналогичного периода прошлого года (2019 год - 797 запросов).  </t>
  </si>
  <si>
    <t>В соответствии с Указом Президента Российской Федерации от 28.04.2008 г. №607 по итогам  2019 года  в срок до 1 мая 2020 года  подготовлен доклад Главы Администрации муниципального образования «Кезский район» о достигнутых значениях показателей для оценки эффективности деятельности органов местного самоуправления Кезского района за 2019 год и их планируемых значениях на 2020-2022 годы).</t>
  </si>
  <si>
    <t>Отчет об использовании бюджетных ассигнований бюджета муниципального образования на реализацию муниципальной программы</t>
  </si>
  <si>
    <t>Наименование муниципальной программы "Муниципальное управление"</t>
  </si>
  <si>
    <t>Наименование муниципальной программы,подпрограммы,основного мероприятия, мероприятия</t>
  </si>
  <si>
    <t>Ответственный исполнитель,соисполнитель</t>
  </si>
  <si>
    <t>Код бюджетной классификации</t>
  </si>
  <si>
    <t>Расходы бюджета муниципального образования,тыс.руб</t>
  </si>
  <si>
    <t>Кассовые расходы,%</t>
  </si>
  <si>
    <t>Ом</t>
  </si>
  <si>
    <t>И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</si>
  <si>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</si>
  <si>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</si>
  <si>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</si>
  <si>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</si>
  <si>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</si>
  <si>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</si>
  <si>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</si>
  <si>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</si>
  <si>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</si>
  <si>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Организация муниципального управления</t>
  </si>
  <si>
    <t>Содержание органов местного самоуправления</t>
  </si>
  <si>
    <t>0910107560</t>
  </si>
  <si>
    <t>121,242,  244</t>
  </si>
  <si>
    <t>0910104350</t>
  </si>
  <si>
    <t>0910104400</t>
  </si>
  <si>
    <t>621</t>
  </si>
  <si>
    <t>0910104410</t>
  </si>
  <si>
    <t>0910104420</t>
  </si>
  <si>
    <t>0910107860</t>
  </si>
  <si>
    <t>244</t>
  </si>
  <si>
    <t>0910160030</t>
  </si>
  <si>
    <t>0910100620</t>
  </si>
  <si>
    <t>851</t>
  </si>
  <si>
    <t>Расчет и предоставление дотаций поселениям за счет средств бюджета Удмуртской Республики</t>
  </si>
  <si>
    <t>511</t>
  </si>
  <si>
    <t>0910263010</t>
  </si>
  <si>
    <t>512</t>
  </si>
  <si>
    <t>0910263000</t>
  </si>
  <si>
    <t>Судебные издержки и оплата государственной пошлины</t>
  </si>
  <si>
    <t>Расходы связанные с судебными издержками</t>
  </si>
  <si>
    <t>0910360100</t>
  </si>
  <si>
    <t>831</t>
  </si>
  <si>
    <t>Проведение праздников и мероприятий</t>
  </si>
  <si>
    <t>0910460110</t>
  </si>
  <si>
    <t>0910560180</t>
  </si>
  <si>
    <t>0910660170</t>
  </si>
  <si>
    <t xml:space="preserve">Организация размещения в средствах массовой информации аналитической,разъяснительной информации по противодействию коррупции </t>
  </si>
  <si>
    <t>0910760190</t>
  </si>
  <si>
    <t>Освещение в средствах массовой информации и размещение на официальных сайтах(страницах) органов местного самоуправления в сети "Интернет" результатов деятельности органов местного самоуправления</t>
  </si>
  <si>
    <t>0910860160</t>
  </si>
  <si>
    <t>Повышение квалификации муниципальных служащих</t>
  </si>
  <si>
    <t>0910960210</t>
  </si>
  <si>
    <t>122,244</t>
  </si>
  <si>
    <t>Развитие информационно-телекоммункационной инфраструктуры органов местного самоуправления</t>
  </si>
  <si>
    <t>0911162720</t>
  </si>
  <si>
    <t>242,244</t>
  </si>
  <si>
    <t>Обеспечение предоставления государственных и муниципальных услуг</t>
  </si>
  <si>
    <t>0911266770</t>
  </si>
  <si>
    <t>621,622</t>
  </si>
  <si>
    <t>Кадры муниципального образования "Кезский район"</t>
  </si>
  <si>
    <t>Создание условий для закрепления на селе</t>
  </si>
  <si>
    <t>Осуществление материально-технического обеспечения деятельности муниципальных учреждений</t>
  </si>
  <si>
    <t>Субсидии бюджетным учреждениям на финансовое обеспечение государственного(муниципального) задания на оказание государственных )муниципальных) услуг (выполнение работ)</t>
  </si>
  <si>
    <t>Управление муниципальным имуществом и земельными ресурсами"</t>
  </si>
  <si>
    <t>х</t>
  </si>
  <si>
    <t>Аппарат органов местного самоуправления</t>
  </si>
  <si>
    <t xml:space="preserve">Отдел имущественных отношений </t>
  </si>
  <si>
    <t>0920160030</t>
  </si>
  <si>
    <t>121,122,129,242 ,244,852</t>
  </si>
  <si>
    <t>Управление земельными участками и развитие инфраструктуры системы государственного и муниципального управления земельными ресурсами</t>
  </si>
  <si>
    <t>0920205040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</si>
  <si>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</t>
  </si>
  <si>
    <t>0920260090</t>
  </si>
  <si>
    <t>Расходы бюджета на управление земельными участками и развитие инфраструктуры системы государственного и муниципального управления земельными ресурсами, на софинансирование которых предусмотрена субсидия из бюджета УР</t>
  </si>
  <si>
    <t>09202S5040</t>
  </si>
  <si>
    <t>Архивное дело</t>
  </si>
  <si>
    <t>121,122,129,242 ,244</t>
  </si>
  <si>
    <t>0930104360</t>
  </si>
  <si>
    <t>Создание условий для государственной регистрации актов гражданского состояния</t>
  </si>
  <si>
    <t>Форма 6</t>
  </si>
  <si>
    <t xml:space="preserve">Отчет о расходах на реализацию муниципальной программы за счет всех источников финансирования </t>
  </si>
  <si>
    <t>по состоянию на 01.01.2020 года</t>
  </si>
  <si>
    <t>Наименование муниципальной программы:Муниципальное управление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</si>
  <si>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</si>
  <si>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</si>
  <si>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(Согласно муниципальной программе)тыс.руб.</t>
  </si>
  <si>
    <t>Фатические расходы на конец отчетного периода, нарастающим итогом Тыс. руб</t>
  </si>
  <si>
    <t>Отношение фактических расходов на конец отчетного периода, нарастающим итого, к оценке расходов на отчетный год,%</t>
  </si>
  <si>
    <t>ПП</t>
  </si>
  <si>
    <t xml:space="preserve">Всего </t>
  </si>
  <si>
    <t>Бюджет муниципального образования "Кезский район"</t>
  </si>
  <si>
    <t>В том числе:</t>
  </si>
  <si>
    <t>Собственные средства бюджета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</si>
  <si>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</si>
  <si>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</si>
  <si>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трасферты из бюджета муниципального образования, имеющие целевое назначение</t>
  </si>
  <si>
    <t>Межбюджетные трансферты из бюджетов поселений</t>
  </si>
  <si>
    <t>Иные источники</t>
  </si>
  <si>
    <t xml:space="preserve">Размещено объявление на сайте МО "Кезский район" и в районной газете "Звезда" </t>
  </si>
  <si>
    <t xml:space="preserve">Опубликованы сайте МО "Кезский район"и в газете "Звезда" </t>
  </si>
  <si>
    <t>Созданы условия для обеспечения эксплуатации зданий в соответствии с действующими нормами и правилами</t>
  </si>
  <si>
    <t>тыс.руб.</t>
  </si>
  <si>
    <t>333,5 тыс.руб.</t>
  </si>
  <si>
    <t>Проведено мероприятий на сумму 58,1 тыс.руб.</t>
  </si>
  <si>
    <t>Решением районного Совета депутатов МО "Кезский район" от 16.10.2020 № 289 рассмотрены и утверждены 8 кандитаов и 4 трудовых коллектива</t>
  </si>
  <si>
    <t xml:space="preserve"> Расходы по занесению на Доску почета  составили в сумме 75 тыс.руб</t>
  </si>
  <si>
    <t>Расходы по присвоению Почетного звания "Почетный гражданин Кзского района" составили 5 тыс.руб.</t>
  </si>
  <si>
    <t>Проведено 3 зседания</t>
  </si>
  <si>
    <t>Проведена антикоррупционная экспертиза более 1100 проектов нормативных актов</t>
  </si>
  <si>
    <t>10 муниципальных служащих подали уведомления о намерении выполнять иную оплачиваемую работу</t>
  </si>
  <si>
    <t>Проведено 4 заседания комиссии по соблюдению требований к служебному поведению муниципальных служащих и  урегулированию конфликта интересов</t>
  </si>
  <si>
    <t>Опубликовано 8 материалов</t>
  </si>
  <si>
    <t>Проведено 3 семинара</t>
  </si>
  <si>
    <t>Информация публикуется: 5 интервью с Главой района, 1 интервью с начальник УСХ</t>
  </si>
  <si>
    <t xml:space="preserve">В Администрацию Главы и Правительства УР направлена заявка на обучение муниципальных служащих 
в муниципальном образовании «Кезский район» по образовательным программам дополнительного профессионального образования на 2022 год
</t>
  </si>
  <si>
    <t>Обучено 22 сотрудника</t>
  </si>
  <si>
    <t>Встреча с молодыми специалистами учреждений здравоохранения.
Встреча Главы с молодежью Кезского района</t>
  </si>
  <si>
    <t> Зарегистрировано 624 акта гражданского состояния. Выдано 184 повторных свидетельства и 853 справки, подтверждающих государственную регистрацию акта гражданского состояния</t>
  </si>
  <si>
    <t> Внесены изменения, исправления и дополнения в 1019 записей актов гражданского состояния</t>
  </si>
  <si>
    <t>Аннулирована 1 запись акта об установлении отцовства</t>
  </si>
  <si>
    <t>сформировано 8 актовых книг за 2019г.</t>
  </si>
  <si>
    <t>Выдано 184 повторных свидетельства и 853 справки, подтверждающих государственную регистрацию акта гражданского состояния</t>
  </si>
  <si>
    <t>Зарегистрировано 624 акта гражданского состояния. Выдано 184 повторных свидетельств и853 справки, подтверждающих государственную регистрацию акта гражданского состояния</t>
  </si>
  <si>
    <t>Направлено запросов в компетентные органы иностранных государств -4, из них исполнено в отчетном периоде 3, поступило запросов из компетентных органов иностранных государств -3, исполнено -3</t>
  </si>
  <si>
    <t xml:space="preserve">В электронную базу введено 3112 тыс. записей актов гражданского состояния (записи актов о  с 1927 по 1998гг., ) </t>
  </si>
  <si>
    <t>исключен</t>
  </si>
  <si>
    <t>выделено финансирование на выполнение работ по оцифровке</t>
  </si>
  <si>
    <t>Закартонировано 1183 ед.хр. документов. Ведется контроль за температурно-влажностным режимом, во всех хранилищах установлены приборы контроля. Пожаро-охранная сигнализация поддерживается в рабочем режиме.</t>
  </si>
  <si>
    <t xml:space="preserve">Принято  на постоянное хранение 1320 единиц
 хранения архивных документов.
Документов, хранящихся в организациях-источниках комплектования архивного отдела
сверх установленных  законодательством сроков их временного хранения,  нет.
</t>
  </si>
  <si>
    <t>Включено в общеотраслевой учетный программный  комплекс «Архивный фонд» 1320 единиц  хранения. Всего включено 100 % единиц хранения</t>
  </si>
  <si>
    <t xml:space="preserve"> Исполнение 1682 запроса граждан и организаций о предоставлении архивной информации в законодательно установленные сроки, в том числе в режиме «Одного окна».</t>
  </si>
  <si>
    <t>предоставлен доступ к архивным документам в читальном зале архивного отдела 21 пользователю</t>
  </si>
  <si>
    <t>Проведено 127 мероприятий отдела по вопросам оказания методической и практической помощи организациям-источникам комплектования архивного отдела Администрации муниципального образования «Кезский район»</t>
  </si>
  <si>
    <t>Проведено 4 информационных мероприятия</t>
  </si>
  <si>
    <t>произведено расходов на сумму 1395 тыс.руб</t>
  </si>
  <si>
    <t>произведено расходов на сумму 1924,5 тыс.руб</t>
  </si>
  <si>
    <t>В течение полугодия 2020 года составлено 38 постановлений о закреплении имущества в оперативное управление и 5 договоров безвозмездного пользования.</t>
  </si>
  <si>
    <t>Составлено 119 договоров аренды и 49 договора купли-продажи земельных участков, дополнительных соглашений к 18 договорам аренды, соглашений о расторжении договоров аренды 63. Зарегистрировано в органах государственной регистрации 211 договора, из них 54 договора купли-продажи. Рассмотрено 411 заявлений, из них через МФЦ 285 заявление, подготовлено и согласовано 225 проект на предоставление земельных участков в аренду и собственность</t>
  </si>
  <si>
    <t xml:space="preserve">   В собственность МО «Кезский район» зарегистрировано:
-зарегистрировано 6 автомобильных дорог, передаваемых МО «Кузьминское» (регистрация в электронном виде).
-зарегистрирована 1 автомобильная дорога, передаваем МО «Кулигинское» (регистрация в электронном виде).
-зарегистрирована 1 автомобильная дорога, передаваем МО «Кабалудское» (регистрация в электронном виде).
-зарегистрировано 4 автомобильные дороги, передаваемых МО «Степаненское» (регистрация в электронном виде).
-зарегистрировано 157 договоров аренды земельных участков;
-зарегистрирована 1 сеть водопровода Удмуртская Республика  Кезский район д. Новый Унтем (регистрация в электронном виде).    
-зарегистрирована 1 ВЛ-0,4кВ Удмуртская Республика  Кезский район вблизи д. Надежда (регистрация в электронном виде).
</t>
  </si>
  <si>
    <r>
      <t>Поставлено на кадастровый учет в ФГУ «Земельно-кадастровая палата» 57 земельных участков.</t>
    </r>
    <r>
      <rPr>
        <sz val="12"/>
        <rFont val="Times New Roman"/>
        <family val="1"/>
        <charset val="204"/>
      </rPr>
      <t xml:space="preserve"> </t>
    </r>
  </si>
  <si>
    <t>Заявлений в электронном виде не поступало</t>
  </si>
  <si>
    <t>в приложении №1 «Сведения о составе и значениях целевых показателей (индикаторов) муниципальной программы» в строку 9.4.2 Количество записей актов гражданского состояния, переведенных в электронный вид за период с 01 января 1926 по 31 марта 2015гг. на 2020год составит 3112 записей актов гражданского состояния</t>
  </si>
  <si>
    <t>Приложении 2 к муниципальной программе муниципального  образования «Кезский район» «Муниципальное управление» мероприятие 09.1.12 подпрограммы «Организация муниципального управления» изложить в новой редакции "Обеспечение бухгалтерского (бюджетного) учета и отчетности в муниципальном образовании Кезский район"</t>
  </si>
  <si>
    <t>Продление срока программы</t>
  </si>
  <si>
    <t>По состоянию на 01.01.2021</t>
  </si>
  <si>
    <t>В течение 2020 года оплачено 395,9 тыс. руб</t>
  </si>
  <si>
    <t>В течение 2020 года оплачено 613,6 тыс. руб</t>
  </si>
  <si>
    <t>В течение 2020 года оплачено 23,0 тыс. руб</t>
  </si>
  <si>
    <t>Мост передан на баланс РЖД по договору безвозмездного пользования.</t>
  </si>
  <si>
    <t>по состоянию на 01 января 2021года</t>
  </si>
  <si>
    <t>0910204230</t>
  </si>
  <si>
    <t>0910204220</t>
  </si>
  <si>
    <t>Субсидия из бюджета УР бюджетам муниципальных образований в УР на решение вопросов местного значения, осуществляемое с участием средств самообложения граждан</t>
  </si>
  <si>
    <t>521</t>
  </si>
  <si>
    <t>0910208220</t>
  </si>
  <si>
    <t>811</t>
  </si>
  <si>
    <t>Обеспечение бухгалтерского(бюджетного) учета и отчетности в муниципальном образовании "Кезский район"</t>
  </si>
  <si>
    <t>0911566770</t>
  </si>
  <si>
    <t>Повышение эффективности взаимодействия органов местного самоуправления муниципального образования "Кезский район" и общества</t>
  </si>
  <si>
    <t>0911404220</t>
  </si>
  <si>
    <t>244,540</t>
  </si>
  <si>
    <t>0920760140; 0920763300</t>
  </si>
  <si>
    <t>0930160030;  0930104220</t>
  </si>
  <si>
    <t>0940159300; 0940158790</t>
  </si>
  <si>
    <t>за 2020 год</t>
  </si>
  <si>
    <t>По мере необходимости проводится тестирование  государственных систем Удмуртской Республики, используемых при предоставлении государственных и муниципальных услуг совместно с Агентством информатизации и связи по наиболее востребованным услугам</t>
  </si>
  <si>
    <t xml:space="preserve">Произведена заправка- ремонт картриджей в объеме 160 штук.   </t>
  </si>
  <si>
    <t xml:space="preserve">Обновление парка оргтехники и покупка лицензионного ПО не производилась, в  связи недостаточностью денежных средств. </t>
  </si>
  <si>
    <t>Произведена закупка лицензии на антивирусные программные продукты. Большая часть антивирусного ПО установлена на безвозмездной основе с использованием ПО Dr.Web  РИЦ УР.</t>
  </si>
  <si>
    <t>Увеличение наполнения сайта  МО "Кезский район" контеном. Производится актуализация и пополнение административных регламентов услуг на сайте ЕСИА.</t>
  </si>
  <si>
    <t>Показатель выполнен не в полном объеме в связи с отсутствием земельных участков соответствующих установленным требованиям .</t>
  </si>
  <si>
    <t>По состоянию на 01.01.2021 года</t>
  </si>
  <si>
    <t>По состоянию за 2020 год</t>
  </si>
  <si>
    <r>
      <t xml:space="preserve">По состоянию на </t>
    </r>
    <r>
      <rPr>
        <b/>
        <sz val="12"/>
        <color rgb="FF000000"/>
        <rFont val="Times New Roman"/>
        <family val="1"/>
        <charset val="204"/>
      </rPr>
      <t>01.01.2021</t>
    </r>
  </si>
  <si>
    <t>По итогам отчетного периода   в сфере закупок  семинаров, учеб не организовано.</t>
  </si>
  <si>
    <t xml:space="preserve"> В рамках профилактических мероприятий и помощи семьям ежемесячно проводится "День подростка" во всех школах района.
В рамках трудоустройства несовершеннолетних проводится их обучение на аниматоров, обучилось 19 чел
</t>
  </si>
  <si>
    <t>Проведены 3 публичных слушаний по итогам СЭР и исполнению бюджета за 2019 год , проектам СЭР и бюджета на 2021 год и по вопросу изменений в Устав района</t>
  </si>
  <si>
    <t>В течение 2020 года резервирование земельных участков на производилось</t>
  </si>
  <si>
    <t>Составлено и опубликовано 3 информационных сообщения о проведении торгов на право заключения 8 договоров аренды на земельные участки, составлено 3 протокола о проведении торгов (аукционов). Подготовлено 3 уведомления участникам торгов.</t>
  </si>
  <si>
    <t>В связи с введением программы ЕГР ЗАГС второй экземпляр отсутствует</t>
  </si>
  <si>
    <t>25109,6</t>
  </si>
  <si>
    <t>На исполнение муниципального задания МБУ «ЦКО» израсходовано 26317,5 тыс.руб.</t>
  </si>
  <si>
    <t>Проведено 5 заседаний Общественного Совета. Рассматривались вопросы о независимой оценке качества предоставления услуг в дошкольных образовательных организациях, организация и проведение мероприятий ко Дню Победы. Реализация проектов Шулдыр Шуландыр</t>
  </si>
  <si>
    <t xml:space="preserve">Произведена закупка компьютерной техники на сумму 313138 руб.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</si>
</sst>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41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8.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/>
    <xf numFmtId="9" fontId="15" fillId="0" borderId="0" applyFont="0" applyFill="0" applyBorder="0" applyAlignment="0" applyProtection="0"/>
  </cellStyleXfs>
  <cellXfs count="434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/>
    </xf>
    <xf numFmtId="0" fontId="16" fillId="0" borderId="0" xfId="0" applyFont="1" applyFill="1"/>
    <xf numFmtId="164" fontId="8" fillId="0" borderId="6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/>
    </xf>
    <xf numFmtId="0" fontId="16" fillId="0" borderId="0" xfId="0" applyFont="1" applyFill="1" applyAlignment="1">
      <alignment wrapText="1"/>
    </xf>
    <xf numFmtId="49" fontId="8" fillId="0" borderId="2" xfId="0" applyNumberFormat="1" applyFont="1" applyFill="1" applyBorder="1" applyAlignment="1">
      <alignment vertical="top"/>
    </xf>
    <xf numFmtId="49" fontId="8" fillId="0" borderId="0" xfId="0" applyNumberFormat="1" applyFont="1" applyFill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top"/>
    </xf>
    <xf numFmtId="1" fontId="8" fillId="0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0" fontId="16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16" fillId="0" borderId="0" xfId="0" applyFont="1" applyFill="1" applyAlignment="1">
      <alignment horizontal="center" vertical="top"/>
    </xf>
    <xf numFmtId="49" fontId="11" fillId="0" borderId="5" xfId="0" applyNumberFormat="1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vertical="top" wrapText="1"/>
    </xf>
    <xf numFmtId="0" fontId="18" fillId="0" borderId="14" xfId="0" applyFont="1" applyFill="1" applyBorder="1" applyAlignment="1">
      <alignment horizontal="left" vertical="top" wrapText="1"/>
    </xf>
    <xf numFmtId="0" fontId="18" fillId="0" borderId="15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8" fillId="0" borderId="9" xfId="0" applyNumberFormat="1" applyFont="1" applyFill="1" applyBorder="1" applyAlignment="1">
      <alignment horizontal="center" vertical="top"/>
    </xf>
    <xf numFmtId="164" fontId="8" fillId="0" borderId="6" xfId="0" applyNumberFormat="1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/>
    </xf>
    <xf numFmtId="49" fontId="11" fillId="0" borderId="2" xfId="0" applyNumberFormat="1" applyFont="1" applyFill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/>
    </xf>
    <xf numFmtId="0" fontId="18" fillId="0" borderId="7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/>
    </xf>
    <xf numFmtId="1" fontId="8" fillId="0" borderId="9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20" fillId="0" borderId="2" xfId="0" applyFont="1" applyFill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20" fillId="0" borderId="3" xfId="0" applyFont="1" applyFill="1" applyBorder="1" applyAlignment="1"/>
    <xf numFmtId="0" fontId="20" fillId="0" borderId="4" xfId="0" applyFont="1" applyFill="1" applyBorder="1" applyAlignment="1"/>
    <xf numFmtId="0" fontId="9" fillId="0" borderId="0" xfId="0" applyFont="1" applyFill="1" applyBorder="1" applyAlignment="1">
      <alignment vertical="top" wrapText="1"/>
    </xf>
    <xf numFmtId="0" fontId="9" fillId="0" borderId="1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/>
    </xf>
    <xf numFmtId="0" fontId="0" fillId="0" borderId="0" xfId="0"/>
    <xf numFmtId="0" fontId="2" fillId="0" borderId="0" xfId="0" applyFont="1" applyAlignment="1">
      <alignment horizontal="right" wrapText="1"/>
    </xf>
    <xf numFmtId="0" fontId="8" fillId="0" borderId="0" xfId="0" applyFont="1" applyFill="1"/>
    <xf numFmtId="0" fontId="8" fillId="0" borderId="5" xfId="0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vertical="top"/>
    </xf>
    <xf numFmtId="0" fontId="8" fillId="0" borderId="0" xfId="0" applyFont="1" applyFill="1" applyAlignment="1">
      <alignment wrapText="1"/>
    </xf>
    <xf numFmtId="0" fontId="8" fillId="0" borderId="12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wrapText="1"/>
    </xf>
    <xf numFmtId="9" fontId="13" fillId="0" borderId="2" xfId="3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19" fillId="0" borderId="2" xfId="0" applyFont="1" applyFill="1" applyBorder="1"/>
    <xf numFmtId="0" fontId="8" fillId="0" borderId="0" xfId="0" applyFont="1" applyFill="1" applyAlignment="1">
      <alignment horizontal="center" vertical="top"/>
    </xf>
    <xf numFmtId="0" fontId="21" fillId="0" borderId="17" xfId="0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top"/>
    </xf>
    <xf numFmtId="49" fontId="8" fillId="0" borderId="2" xfId="0" applyNumberFormat="1" applyFont="1" applyFill="1" applyBorder="1"/>
    <xf numFmtId="49" fontId="8" fillId="0" borderId="6" xfId="0" applyNumberFormat="1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3" fillId="0" borderId="0" xfId="0" applyFont="1" applyFill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3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1" fillId="0" borderId="0" xfId="0" applyFont="1"/>
    <xf numFmtId="0" fontId="8" fillId="0" borderId="0" xfId="0" applyFont="1" applyFill="1" applyAlignment="1"/>
    <xf numFmtId="0" fontId="23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center"/>
    </xf>
    <xf numFmtId="49" fontId="8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top" wrapText="1"/>
    </xf>
    <xf numFmtId="49" fontId="25" fillId="0" borderId="2" xfId="0" applyNumberFormat="1" applyFont="1" applyBorder="1" applyAlignment="1">
      <alignment wrapText="1"/>
    </xf>
    <xf numFmtId="0" fontId="27" fillId="0" borderId="0" xfId="0" applyFont="1"/>
    <xf numFmtId="0" fontId="4" fillId="0" borderId="0" xfId="1" applyFont="1" applyAlignment="1" applyProtection="1"/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6" fillId="0" borderId="0" xfId="0" applyFont="1"/>
    <xf numFmtId="0" fontId="4" fillId="0" borderId="0" xfId="0" applyFont="1" applyFill="1" applyAlignment="1"/>
    <xf numFmtId="0" fontId="28" fillId="0" borderId="0" xfId="0" applyFont="1"/>
    <xf numFmtId="0" fontId="11" fillId="0" borderId="0" xfId="0" applyFont="1" applyFill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26" fillId="0" borderId="0" xfId="0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49" fontId="0" fillId="0" borderId="2" xfId="0" applyNumberFormat="1" applyBorder="1"/>
    <xf numFmtId="0" fontId="0" fillId="0" borderId="2" xfId="0" applyBorder="1"/>
    <xf numFmtId="49" fontId="26" fillId="0" borderId="2" xfId="0" applyNumberFormat="1" applyFont="1" applyBorder="1" applyAlignment="1">
      <alignment horizontal="center" vertical="top"/>
    </xf>
    <xf numFmtId="0" fontId="30" fillId="0" borderId="2" xfId="0" applyFont="1" applyBorder="1"/>
    <xf numFmtId="0" fontId="4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wrapText="1"/>
    </xf>
    <xf numFmtId="14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1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14" fontId="6" fillId="0" borderId="2" xfId="0" applyNumberFormat="1" applyFont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1" fillId="0" borderId="2" xfId="0" applyFont="1" applyBorder="1" applyAlignment="1">
      <alignment horizontal="center" wrapText="1"/>
    </xf>
    <xf numFmtId="0" fontId="31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left" vertical="top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32" fillId="0" borderId="2" xfId="0" applyFont="1" applyBorder="1"/>
    <xf numFmtId="0" fontId="33" fillId="0" borderId="0" xfId="0" applyFont="1" applyAlignment="1">
      <alignment wrapText="1"/>
    </xf>
    <xf numFmtId="0" fontId="12" fillId="0" borderId="6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/>
    </xf>
    <xf numFmtId="0" fontId="16" fillId="0" borderId="2" xfId="0" applyFont="1" applyFill="1" applyBorder="1"/>
    <xf numFmtId="0" fontId="13" fillId="0" borderId="2" xfId="0" applyFont="1" applyFill="1" applyBorder="1" applyAlignment="1">
      <alignment wrapText="1"/>
    </xf>
    <xf numFmtId="0" fontId="8" fillId="0" borderId="0" xfId="0" applyFont="1"/>
    <xf numFmtId="0" fontId="16" fillId="0" borderId="0" xfId="0" applyFont="1"/>
    <xf numFmtId="0" fontId="14" fillId="0" borderId="0" xfId="2"/>
    <xf numFmtId="0" fontId="14" fillId="0" borderId="0" xfId="2" applyAlignment="1">
      <alignment wrapText="1"/>
    </xf>
    <xf numFmtId="0" fontId="14" fillId="0" borderId="2" xfId="2" applyBorder="1" applyAlignment="1">
      <alignment wrapText="1"/>
    </xf>
    <xf numFmtId="0" fontId="14" fillId="0" borderId="2" xfId="2" applyBorder="1" applyAlignment="1">
      <alignment horizontal="center" wrapText="1"/>
    </xf>
    <xf numFmtId="49" fontId="14" fillId="0" borderId="2" xfId="2" applyNumberFormat="1" applyBorder="1" applyAlignment="1">
      <alignment horizontal="center"/>
    </xf>
    <xf numFmtId="0" fontId="36" fillId="0" borderId="2" xfId="2" applyFont="1" applyBorder="1" applyAlignment="1">
      <alignment horizontal="center" wrapText="1"/>
    </xf>
    <xf numFmtId="0" fontId="14" fillId="0" borderId="2" xfId="2" applyBorder="1"/>
    <xf numFmtId="49" fontId="14" fillId="0" borderId="2" xfId="2" applyNumberFormat="1" applyBorder="1"/>
    <xf numFmtId="166" fontId="36" fillId="0" borderId="2" xfId="2" applyNumberFormat="1" applyFont="1" applyBorder="1"/>
    <xf numFmtId="0" fontId="36" fillId="0" borderId="2" xfId="2" applyFont="1" applyBorder="1"/>
    <xf numFmtId="0" fontId="14" fillId="0" borderId="2" xfId="2" applyBorder="1" applyAlignment="1">
      <alignment horizontal="center"/>
    </xf>
    <xf numFmtId="0" fontId="36" fillId="0" borderId="2" xfId="2" applyFont="1" applyBorder="1" applyAlignment="1">
      <alignment horizontal="center"/>
    </xf>
    <xf numFmtId="49" fontId="36" fillId="0" borderId="2" xfId="2" applyNumberFormat="1" applyFont="1" applyBorder="1" applyAlignment="1">
      <alignment horizontal="center" wrapText="1"/>
    </xf>
    <xf numFmtId="49" fontId="14" fillId="0" borderId="2" xfId="2" applyNumberFormat="1" applyBorder="1" applyAlignment="1">
      <alignment horizontal="center" wrapText="1"/>
    </xf>
    <xf numFmtId="166" fontId="14" fillId="0" borderId="2" xfId="2" applyNumberFormat="1" applyBorder="1"/>
    <xf numFmtId="0" fontId="36" fillId="0" borderId="2" xfId="2" applyFont="1" applyBorder="1" applyAlignment="1">
      <alignment wrapText="1"/>
    </xf>
    <xf numFmtId="0" fontId="14" fillId="0" borderId="2" xfId="2" applyFont="1" applyBorder="1" applyAlignment="1">
      <alignment wrapText="1"/>
    </xf>
    <xf numFmtId="0" fontId="36" fillId="0" borderId="3" xfId="2" applyFont="1" applyBorder="1" applyAlignment="1">
      <alignment horizontal="center"/>
    </xf>
    <xf numFmtId="0" fontId="14" fillId="0" borderId="2" xfId="2" applyFill="1" applyBorder="1" applyAlignment="1">
      <alignment horizontal="center"/>
    </xf>
    <xf numFmtId="49" fontId="14" fillId="0" borderId="2" xfId="2" applyNumberFormat="1" applyFill="1" applyBorder="1" applyAlignment="1">
      <alignment horizontal="center"/>
    </xf>
    <xf numFmtId="0" fontId="14" fillId="0" borderId="3" xfId="2" applyBorder="1" applyAlignment="1">
      <alignment horizontal="center"/>
    </xf>
    <xf numFmtId="0" fontId="14" fillId="3" borderId="2" xfId="2" applyFill="1" applyBorder="1" applyAlignment="1">
      <alignment horizontal="center"/>
    </xf>
    <xf numFmtId="49" fontId="14" fillId="3" borderId="2" xfId="2" applyNumberFormat="1" applyFill="1" applyBorder="1" applyAlignment="1">
      <alignment horizontal="center"/>
    </xf>
    <xf numFmtId="166" fontId="14" fillId="0" borderId="3" xfId="2" applyNumberFormat="1" applyBorder="1" applyAlignment="1">
      <alignment horizontal="center"/>
    </xf>
    <xf numFmtId="0" fontId="37" fillId="0" borderId="2" xfId="2" applyFont="1" applyBorder="1" applyAlignment="1">
      <alignment wrapText="1"/>
    </xf>
    <xf numFmtId="0" fontId="38" fillId="0" borderId="2" xfId="2" applyFont="1" applyBorder="1" applyAlignment="1">
      <alignment wrapText="1"/>
    </xf>
    <xf numFmtId="166" fontId="36" fillId="0" borderId="2" xfId="2" applyNumberFormat="1" applyFont="1" applyBorder="1" applyAlignment="1">
      <alignment horizontal="center"/>
    </xf>
    <xf numFmtId="49" fontId="14" fillId="3" borderId="2" xfId="2" applyNumberFormat="1" applyFill="1" applyBorder="1" applyAlignment="1">
      <alignment horizontal="center" wrapText="1"/>
    </xf>
    <xf numFmtId="49" fontId="39" fillId="0" borderId="2" xfId="2" applyNumberFormat="1" applyFont="1" applyBorder="1" applyAlignment="1">
      <alignment wrapText="1"/>
    </xf>
    <xf numFmtId="166" fontId="14" fillId="0" borderId="2" xfId="2" applyNumberFormat="1" applyBorder="1" applyAlignment="1">
      <alignment horizontal="center" wrapText="1"/>
    </xf>
    <xf numFmtId="0" fontId="14" fillId="0" borderId="2" xfId="2" applyFill="1" applyBorder="1" applyAlignment="1">
      <alignment wrapText="1"/>
    </xf>
    <xf numFmtId="166" fontId="14" fillId="0" borderId="2" xfId="2" applyNumberFormat="1" applyFill="1" applyBorder="1" applyAlignment="1">
      <alignment horizontal="center" wrapText="1"/>
    </xf>
    <xf numFmtId="0" fontId="14" fillId="0" borderId="2" xfId="2" applyFill="1" applyBorder="1"/>
    <xf numFmtId="166" fontId="14" fillId="0" borderId="0" xfId="2" applyNumberFormat="1"/>
    <xf numFmtId="49" fontId="8" fillId="0" borderId="2" xfId="0" applyNumberFormat="1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2" xfId="0" applyFont="1" applyFill="1" applyBorder="1" applyAlignment="1">
      <alignment vertical="top"/>
    </xf>
    <xf numFmtId="0" fontId="13" fillId="0" borderId="0" xfId="0" applyFont="1" applyFill="1" applyAlignment="1">
      <alignment horizontal="justify" vertical="top"/>
    </xf>
    <xf numFmtId="0" fontId="13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0" fontId="0" fillId="0" borderId="0" xfId="0"/>
    <xf numFmtId="0" fontId="13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top"/>
    </xf>
    <xf numFmtId="0" fontId="6" fillId="0" borderId="6" xfId="0" applyFont="1" applyBorder="1" applyAlignment="1">
      <alignment vertical="top" wrapText="1"/>
    </xf>
    <xf numFmtId="14" fontId="6" fillId="0" borderId="6" xfId="0" applyNumberFormat="1" applyFont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14" fontId="40" fillId="0" borderId="2" xfId="0" applyNumberFormat="1" applyFont="1" applyBorder="1" applyAlignment="1">
      <alignment vertical="top"/>
    </xf>
    <xf numFmtId="0" fontId="14" fillId="0" borderId="2" xfId="2" applyBorder="1" applyAlignment="1">
      <alignment wrapText="1"/>
    </xf>
    <xf numFmtId="49" fontId="14" fillId="0" borderId="2" xfId="2" applyNumberFormat="1" applyBorder="1" applyAlignment="1">
      <alignment wrapText="1"/>
    </xf>
    <xf numFmtId="0" fontId="8" fillId="0" borderId="2" xfId="0" applyFont="1" applyFill="1" applyBorder="1" applyAlignment="1">
      <alignment horizontal="left" vertical="top" wrapText="1"/>
    </xf>
    <xf numFmtId="0" fontId="21" fillId="0" borderId="2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/>
    </xf>
    <xf numFmtId="49" fontId="8" fillId="0" borderId="6" xfId="0" applyNumberFormat="1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16" fillId="0" borderId="8" xfId="0" applyFont="1" applyFill="1" applyBorder="1" applyAlignment="1">
      <alignment horizontal="left" vertical="top"/>
    </xf>
    <xf numFmtId="0" fontId="16" fillId="0" borderId="7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 wrapText="1"/>
    </xf>
    <xf numFmtId="165" fontId="19" fillId="0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top" wrapText="1"/>
    </xf>
    <xf numFmtId="2" fontId="6" fillId="4" borderId="2" xfId="0" applyNumberFormat="1" applyFont="1" applyFill="1" applyBorder="1" applyAlignment="1">
      <alignment horizontal="center" vertical="center"/>
    </xf>
    <xf numFmtId="2" fontId="10" fillId="4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top" wrapText="1"/>
    </xf>
    <xf numFmtId="164" fontId="8" fillId="0" borderId="9" xfId="0" applyNumberFormat="1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9" xfId="0" applyNumberFormat="1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49" fontId="8" fillId="0" borderId="9" xfId="0" applyNumberFormat="1" applyFont="1" applyFill="1" applyBorder="1" applyAlignment="1">
      <alignment horizontal="left" vertical="top" wrapText="1"/>
    </xf>
    <xf numFmtId="49" fontId="8" fillId="0" borderId="16" xfId="0" applyNumberFormat="1" applyFont="1" applyFill="1" applyBorder="1" applyAlignment="1">
      <alignment horizontal="left" vertical="top" wrapText="1"/>
    </xf>
    <xf numFmtId="49" fontId="8" fillId="0" borderId="11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16" fillId="0" borderId="0" xfId="0" applyFont="1"/>
    <xf numFmtId="0" fontId="8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13" fillId="0" borderId="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left" vertical="top" wrapText="1"/>
    </xf>
    <xf numFmtId="0" fontId="21" fillId="0" borderId="9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8" xfId="0" applyNumberFormat="1" applyFont="1" applyFill="1" applyBorder="1" applyAlignment="1">
      <alignment horizontal="center" vertical="top"/>
    </xf>
    <xf numFmtId="0" fontId="8" fillId="0" borderId="7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6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vertical="top" wrapText="1"/>
    </xf>
    <xf numFmtId="0" fontId="11" fillId="0" borderId="13" xfId="0" applyFont="1" applyFill="1" applyBorder="1" applyAlignment="1">
      <alignment vertical="top" wrapText="1"/>
    </xf>
    <xf numFmtId="0" fontId="11" fillId="0" borderId="10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wrapText="1"/>
    </xf>
    <xf numFmtId="49" fontId="11" fillId="0" borderId="3" xfId="0" applyNumberFormat="1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5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164" fontId="8" fillId="0" borderId="2" xfId="0" applyNumberFormat="1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/>
    </xf>
    <xf numFmtId="0" fontId="16" fillId="0" borderId="8" xfId="0" applyFont="1" applyFill="1" applyBorder="1" applyAlignment="1">
      <alignment horizontal="left" vertical="top"/>
    </xf>
    <xf numFmtId="0" fontId="16" fillId="0" borderId="7" xfId="0" applyFont="1" applyFill="1" applyBorder="1" applyAlignment="1">
      <alignment horizontal="left" vertical="top"/>
    </xf>
    <xf numFmtId="0" fontId="17" fillId="0" borderId="9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 vertical="top" wrapText="1"/>
    </xf>
    <xf numFmtId="49" fontId="4" fillId="0" borderId="0" xfId="1" applyNumberFormat="1" applyFont="1" applyAlignment="1" applyProtection="1">
      <alignment horizontal="left" vertical="top"/>
    </xf>
    <xf numFmtId="49" fontId="7" fillId="0" borderId="0" xfId="0" applyNumberFormat="1" applyFont="1" applyAlignment="1">
      <alignment horizontal="center" vertical="top"/>
    </xf>
    <xf numFmtId="0" fontId="11" fillId="0" borderId="3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center"/>
    </xf>
    <xf numFmtId="0" fontId="4" fillId="0" borderId="0" xfId="1" applyFont="1" applyAlignment="1" applyProtection="1">
      <alignment horizontal="center"/>
    </xf>
    <xf numFmtId="0" fontId="2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wrapText="1"/>
    </xf>
    <xf numFmtId="49" fontId="8" fillId="0" borderId="8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/>
    </xf>
    <xf numFmtId="49" fontId="11" fillId="0" borderId="7" xfId="0" applyNumberFormat="1" applyFont="1" applyFill="1" applyBorder="1" applyAlignment="1">
      <alignment horizontal="left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164" fontId="8" fillId="0" borderId="6" xfId="0" applyNumberFormat="1" applyFont="1" applyFill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/>
    </xf>
    <xf numFmtId="164" fontId="8" fillId="0" borderId="7" xfId="0" applyNumberFormat="1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/>
    </xf>
    <xf numFmtId="0" fontId="16" fillId="0" borderId="8" xfId="0" applyFont="1" applyFill="1" applyBorder="1" applyAlignment="1">
      <alignment horizontal="center" vertical="top"/>
    </xf>
    <xf numFmtId="0" fontId="16" fillId="0" borderId="7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3" xfId="0" applyNumberFormat="1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49" fontId="8" fillId="0" borderId="6" xfId="0" applyNumberFormat="1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/>
    </xf>
    <xf numFmtId="0" fontId="11" fillId="0" borderId="4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49" fontId="20" fillId="0" borderId="3" xfId="0" applyNumberFormat="1" applyFont="1" applyFill="1" applyBorder="1" applyAlignment="1">
      <alignment vertical="center" wrapText="1"/>
    </xf>
    <xf numFmtId="0" fontId="34" fillId="0" borderId="4" xfId="0" applyFont="1" applyFill="1" applyBorder="1" applyAlignment="1">
      <alignment vertical="center"/>
    </xf>
    <xf numFmtId="0" fontId="34" fillId="0" borderId="5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29" fillId="0" borderId="3" xfId="0" applyFont="1" applyBorder="1" applyAlignment="1">
      <alignment horizontal="center"/>
    </xf>
    <xf numFmtId="0" fontId="29" fillId="0" borderId="4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26" fillId="0" borderId="3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top"/>
    </xf>
    <xf numFmtId="0" fontId="26" fillId="0" borderId="4" xfId="0" applyFont="1" applyBorder="1" applyAlignment="1">
      <alignment horizontal="left" vertical="top"/>
    </xf>
    <xf numFmtId="0" fontId="26" fillId="0" borderId="5" xfId="0" applyFont="1" applyBorder="1" applyAlignment="1">
      <alignment horizontal="left" vertical="top"/>
    </xf>
    <xf numFmtId="49" fontId="14" fillId="0" borderId="6" xfId="2" applyNumberFormat="1" applyBorder="1" applyAlignment="1">
      <alignment horizontal="center" vertical="center"/>
    </xf>
    <xf numFmtId="49" fontId="14" fillId="0" borderId="7" xfId="2" applyNumberFormat="1" applyBorder="1" applyAlignment="1">
      <alignment horizontal="center" vertical="center"/>
    </xf>
    <xf numFmtId="0" fontId="14" fillId="0" borderId="6" xfId="2" applyBorder="1" applyAlignment="1">
      <alignment horizontal="center" wrapText="1"/>
    </xf>
    <xf numFmtId="0" fontId="14" fillId="0" borderId="7" xfId="2" applyBorder="1" applyAlignment="1">
      <alignment horizontal="center" wrapText="1"/>
    </xf>
    <xf numFmtId="0" fontId="35" fillId="0" borderId="0" xfId="2" applyFont="1" applyAlignment="1">
      <alignment horizontal="center" wrapText="1"/>
    </xf>
    <xf numFmtId="0" fontId="35" fillId="0" borderId="0" xfId="2" applyFont="1" applyAlignment="1"/>
    <xf numFmtId="0" fontId="14" fillId="0" borderId="2" xfId="2" applyBorder="1" applyAlignment="1">
      <alignment horizontal="center" wrapText="1"/>
    </xf>
    <xf numFmtId="0" fontId="14" fillId="0" borderId="3" xfId="2" applyBorder="1" applyAlignment="1">
      <alignment horizontal="center" wrapText="1"/>
    </xf>
    <xf numFmtId="0" fontId="14" fillId="0" borderId="4" xfId="2" applyBorder="1" applyAlignment="1">
      <alignment horizontal="center" wrapText="1"/>
    </xf>
    <xf numFmtId="0" fontId="14" fillId="0" borderId="5" xfId="2" applyBorder="1" applyAlignment="1">
      <alignment horizontal="center" wrapText="1"/>
    </xf>
    <xf numFmtId="0" fontId="14" fillId="0" borderId="2" xfId="2" applyBorder="1" applyAlignment="1">
      <alignment wrapText="1"/>
    </xf>
    <xf numFmtId="0" fontId="14" fillId="0" borderId="2" xfId="2" applyBorder="1" applyAlignment="1">
      <alignment vertical="center" wrapText="1"/>
    </xf>
    <xf numFmtId="0" fontId="14" fillId="0" borderId="2" xfId="2" applyBorder="1" applyAlignment="1">
      <alignment vertical="center"/>
    </xf>
    <xf numFmtId="49" fontId="36" fillId="0" borderId="2" xfId="2" applyNumberFormat="1" applyFont="1" applyBorder="1" applyAlignment="1">
      <alignment vertical="center" wrapText="1"/>
    </xf>
    <xf numFmtId="0" fontId="36" fillId="0" borderId="2" xfId="2" applyFont="1" applyBorder="1" applyAlignment="1">
      <alignment vertical="center" wrapText="1"/>
    </xf>
    <xf numFmtId="0" fontId="14" fillId="0" borderId="0" xfId="2" applyAlignment="1">
      <alignment horizontal="center"/>
    </xf>
    <xf numFmtId="0" fontId="14" fillId="0" borderId="1" xfId="2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31" fillId="0" borderId="2" xfId="0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Процентный" xfId="3" builtinId="5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99FF33"/>
      <color rgb="FF00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</xdr:row>
      <xdr:rowOff>19050</xdr:rowOff>
    </xdr:from>
    <xdr:to>
      <xdr:col>5</xdr:col>
      <xdr:colOff>514350</xdr:colOff>
      <xdr:row>7</xdr:row>
      <xdr:rowOff>171450</xdr:rowOff>
    </xdr:to>
    <xdr:pic>
      <xdr:nvPicPr>
        <xdr:cNvPr id="2" name="Рисунок 6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67225" y="2095500"/>
          <a:ext cx="190500" cy="1524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304800</xdr:colOff>
      <xdr:row>7</xdr:row>
      <xdr:rowOff>0</xdr:rowOff>
    </xdr:from>
    <xdr:to>
      <xdr:col>6</xdr:col>
      <xdr:colOff>571500</xdr:colOff>
      <xdr:row>7</xdr:row>
      <xdr:rowOff>180975</xdr:rowOff>
    </xdr:to>
    <xdr:pic>
      <xdr:nvPicPr>
        <xdr:cNvPr id="3" name="Рисунок 6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324475" y="2076450"/>
          <a:ext cx="266700" cy="1809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304800</xdr:colOff>
      <xdr:row>7</xdr:row>
      <xdr:rowOff>9525</xdr:rowOff>
    </xdr:from>
    <xdr:to>
      <xdr:col>7</xdr:col>
      <xdr:colOff>590550</xdr:colOff>
      <xdr:row>7</xdr:row>
      <xdr:rowOff>161925</xdr:rowOff>
    </xdr:to>
    <xdr:pic>
      <xdr:nvPicPr>
        <xdr:cNvPr id="4" name="Рисунок 6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53175" y="2085975"/>
          <a:ext cx="285750" cy="1524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390525</xdr:colOff>
      <xdr:row>7</xdr:row>
      <xdr:rowOff>9525</xdr:rowOff>
    </xdr:from>
    <xdr:to>
      <xdr:col>8</xdr:col>
      <xdr:colOff>647700</xdr:colOff>
      <xdr:row>7</xdr:row>
      <xdr:rowOff>161925</xdr:rowOff>
    </xdr:to>
    <xdr:pic>
      <xdr:nvPicPr>
        <xdr:cNvPr id="5" name="Рисунок 6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362825" y="2085975"/>
          <a:ext cx="257175" cy="152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428625</xdr:colOff>
      <xdr:row>7</xdr:row>
      <xdr:rowOff>28575</xdr:rowOff>
    </xdr:from>
    <xdr:to>
      <xdr:col>9</xdr:col>
      <xdr:colOff>590550</xdr:colOff>
      <xdr:row>7</xdr:row>
      <xdr:rowOff>180975</xdr:rowOff>
    </xdr:to>
    <xdr:pic>
      <xdr:nvPicPr>
        <xdr:cNvPr id="6" name="Рисунок 5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486775" y="2105025"/>
          <a:ext cx="161925" cy="1524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ocuments/&#1089;&#1074;&#1086;&#1076;%20&#1073;&#1102;&#1076;&#1078;&#1077;&#1090;&#1086;&#1074;/&#1073;&#1102;&#1076;&#1078;&#1077;&#1090;%202015%20&#1075;&#1086;&#1076;/09&#1086;&#1090;&#1095;&#1077;&#1090;%20&#1087;&#1086;%20&#1087;&#1088;&#1086;&#1075;&#1088;&#1072;&#1084;&#1084;&#1072;&#10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стный бюджет"/>
      <sheetName val="Лист1"/>
      <sheetName val="Лист2"/>
    </sheetNames>
    <sheetDataSet>
      <sheetData sheetId="0"/>
      <sheetData sheetId="1">
        <row r="8">
          <cell r="F8" t="str">
            <v>Муниципальное управление</v>
          </cell>
        </row>
        <row r="48">
          <cell r="F48" t="str">
            <v>Управление муниципальным имуществом и земельными ресурсами"</v>
          </cell>
        </row>
        <row r="55">
          <cell r="F55" t="str">
            <v>Архивное дело</v>
          </cell>
        </row>
        <row r="56">
          <cell r="F56" t="str">
            <v>Создание условий для государственной регистрации актов гражданского состояния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36DK0O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="88" zoomScaleNormal="88" zoomScaleSheetLayoutView="100" workbookViewId="0">
      <pane ySplit="8" topLeftCell="A36" activePane="bottomLeft" state="frozen"/>
      <selection pane="bottomLeft" activeCell="K34" activeCellId="8" sqref="K10:K14 K16:K18 K19 K20 K21:K23 K24:K26 K27:K28 K29:K33 K34"/>
    </sheetView>
  </sheetViews>
  <sheetFormatPr defaultRowHeight="15" x14ac:dyDescent="0.25"/>
  <cols>
    <col min="1" max="1" width="6.28515625" style="247" customWidth="1"/>
    <col min="2" max="2" width="6.7109375" style="247" customWidth="1"/>
    <col min="3" max="3" width="5.42578125" style="247" customWidth="1"/>
    <col min="4" max="4" width="21" style="168" customWidth="1"/>
    <col min="5" max="5" width="20.42578125" style="168" customWidth="1"/>
    <col min="6" max="6" width="14.7109375" style="168" customWidth="1"/>
    <col min="7" max="7" width="13.7109375" style="168" customWidth="1"/>
    <col min="8" max="8" width="11.5703125" style="168" customWidth="1"/>
    <col min="9" max="9" width="12.28515625" style="168" customWidth="1"/>
    <col min="10" max="10" width="13.5703125" style="168" customWidth="1"/>
    <col min="11" max="11" width="12.42578125" style="168" customWidth="1"/>
    <col min="12" max="12" width="11.42578125" style="168" customWidth="1"/>
    <col min="13" max="13" width="26" style="168" customWidth="1"/>
    <col min="14" max="14" width="13.7109375" customWidth="1"/>
  </cols>
  <sheetData>
    <row r="1" spans="1:14" ht="15.75" x14ac:dyDescent="0.25">
      <c r="A1" s="276"/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27"/>
      <c r="M1" s="127"/>
      <c r="N1" s="1"/>
    </row>
    <row r="2" spans="1:14" s="36" customFormat="1" x14ac:dyDescent="0.25">
      <c r="A2" s="303" t="s">
        <v>253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246"/>
      <c r="N2" s="35"/>
    </row>
    <row r="3" spans="1:14" ht="15.75" x14ac:dyDescent="0.25">
      <c r="A3" s="304" t="s">
        <v>636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167"/>
      <c r="N3" s="1"/>
    </row>
    <row r="4" spans="1:14" x14ac:dyDescent="0.25"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"/>
    </row>
    <row r="5" spans="1:14" ht="16.5" customHeight="1" x14ac:dyDescent="0.25">
      <c r="A5" s="310" t="s">
        <v>0</v>
      </c>
      <c r="B5" s="310"/>
      <c r="C5" s="310"/>
      <c r="D5" s="310"/>
      <c r="E5" s="310"/>
      <c r="F5" s="310"/>
      <c r="G5" s="311" t="s">
        <v>1</v>
      </c>
      <c r="H5" s="311"/>
      <c r="I5" s="311"/>
      <c r="J5" s="311"/>
      <c r="K5" s="311"/>
      <c r="L5" s="311"/>
      <c r="M5" s="311"/>
      <c r="N5" s="1"/>
    </row>
    <row r="6" spans="1:14" x14ac:dyDescent="0.25"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"/>
    </row>
    <row r="7" spans="1:14" ht="50.25" customHeight="1" x14ac:dyDescent="0.25">
      <c r="A7" s="305" t="s">
        <v>2</v>
      </c>
      <c r="B7" s="306"/>
      <c r="C7" s="307" t="s">
        <v>5</v>
      </c>
      <c r="D7" s="291" t="s">
        <v>6</v>
      </c>
      <c r="E7" s="292"/>
      <c r="F7" s="313" t="s">
        <v>7</v>
      </c>
      <c r="G7" s="312" t="s">
        <v>8</v>
      </c>
      <c r="H7" s="312"/>
      <c r="I7" s="312"/>
      <c r="J7" s="301" t="s">
        <v>362</v>
      </c>
      <c r="K7" s="313" t="s">
        <v>116</v>
      </c>
      <c r="L7" s="313" t="s">
        <v>117</v>
      </c>
      <c r="M7" s="313" t="s">
        <v>9</v>
      </c>
      <c r="N7" s="2"/>
    </row>
    <row r="8" spans="1:14" ht="60" customHeight="1" x14ac:dyDescent="0.25">
      <c r="A8" s="248" t="s">
        <v>3</v>
      </c>
      <c r="B8" s="248" t="s">
        <v>4</v>
      </c>
      <c r="C8" s="308"/>
      <c r="D8" s="293"/>
      <c r="E8" s="294"/>
      <c r="F8" s="313"/>
      <c r="G8" s="226" t="s">
        <v>455</v>
      </c>
      <c r="H8" s="226" t="s">
        <v>434</v>
      </c>
      <c r="I8" s="226" t="s">
        <v>254</v>
      </c>
      <c r="J8" s="302"/>
      <c r="K8" s="313"/>
      <c r="L8" s="313"/>
      <c r="M8" s="313"/>
      <c r="N8" s="1"/>
    </row>
    <row r="9" spans="1:14" s="5" customFormat="1" ht="16.5" customHeight="1" x14ac:dyDescent="0.25">
      <c r="A9" s="164" t="s">
        <v>31</v>
      </c>
      <c r="B9" s="164" t="s">
        <v>36</v>
      </c>
      <c r="C9" s="229"/>
      <c r="D9" s="298" t="s">
        <v>115</v>
      </c>
      <c r="E9" s="299"/>
      <c r="F9" s="299"/>
      <c r="G9" s="299"/>
      <c r="H9" s="299"/>
      <c r="I9" s="299"/>
      <c r="J9" s="299"/>
      <c r="K9" s="299"/>
      <c r="L9" s="299"/>
      <c r="M9" s="300"/>
      <c r="N9" s="72"/>
    </row>
    <row r="10" spans="1:14" s="5" customFormat="1" ht="27" customHeight="1" x14ac:dyDescent="0.25">
      <c r="A10" s="164" t="s">
        <v>31</v>
      </c>
      <c r="B10" s="164" t="s">
        <v>36</v>
      </c>
      <c r="C10" s="73">
        <v>1</v>
      </c>
      <c r="D10" s="290" t="s">
        <v>10</v>
      </c>
      <c r="E10" s="290"/>
      <c r="F10" s="45" t="s">
        <v>13</v>
      </c>
      <c r="G10" s="250">
        <v>19.890999999999998</v>
      </c>
      <c r="H10" s="250">
        <v>19.600000000000001</v>
      </c>
      <c r="I10" s="250">
        <v>19.433</v>
      </c>
      <c r="J10" s="74">
        <f>I10-H10</f>
        <v>-0.16700000000000159</v>
      </c>
      <c r="K10" s="51">
        <f>I10/H10*100</f>
        <v>99.147959183673464</v>
      </c>
      <c r="L10" s="51">
        <f>I10/G10*100</f>
        <v>97.697451108541557</v>
      </c>
      <c r="M10" s="75"/>
      <c r="N10" s="72"/>
    </row>
    <row r="11" spans="1:14" s="5" customFormat="1" ht="29.25" customHeight="1" x14ac:dyDescent="0.25">
      <c r="A11" s="164" t="s">
        <v>31</v>
      </c>
      <c r="B11" s="164" t="s">
        <v>36</v>
      </c>
      <c r="C11" s="73">
        <v>2</v>
      </c>
      <c r="D11" s="290" t="s">
        <v>11</v>
      </c>
      <c r="E11" s="290"/>
      <c r="F11" s="45" t="s">
        <v>14</v>
      </c>
      <c r="G11" s="227">
        <v>44.3</v>
      </c>
      <c r="H11" s="18">
        <v>50</v>
      </c>
      <c r="I11" s="227">
        <v>45.2</v>
      </c>
      <c r="J11" s="74">
        <f t="shared" ref="J11:J19" si="0">I11-H11</f>
        <v>-4.7999999999999972</v>
      </c>
      <c r="K11" s="51">
        <f t="shared" ref="K11:K19" si="1">I11/H11*100</f>
        <v>90.4</v>
      </c>
      <c r="L11" s="51">
        <f t="shared" ref="L11:L19" si="2">I11/G11*100</f>
        <v>102.03160270880363</v>
      </c>
      <c r="M11" s="32"/>
      <c r="N11" s="72"/>
    </row>
    <row r="12" spans="1:14" s="5" customFormat="1" ht="27" customHeight="1" x14ac:dyDescent="0.25">
      <c r="A12" s="164" t="s">
        <v>31</v>
      </c>
      <c r="B12" s="164" t="s">
        <v>36</v>
      </c>
      <c r="C12" s="18">
        <v>3</v>
      </c>
      <c r="D12" s="290" t="s">
        <v>12</v>
      </c>
      <c r="E12" s="290"/>
      <c r="F12" s="45" t="s">
        <v>15</v>
      </c>
      <c r="G12" s="227">
        <v>100</v>
      </c>
      <c r="H12" s="227">
        <v>100</v>
      </c>
      <c r="I12" s="227">
        <v>100</v>
      </c>
      <c r="J12" s="74">
        <f t="shared" si="0"/>
        <v>0</v>
      </c>
      <c r="K12" s="51">
        <f t="shared" si="1"/>
        <v>100</v>
      </c>
      <c r="L12" s="51">
        <f t="shared" si="2"/>
        <v>100</v>
      </c>
      <c r="M12" s="7"/>
      <c r="N12" s="72"/>
    </row>
    <row r="13" spans="1:14" s="5" customFormat="1" ht="51" customHeight="1" x14ac:dyDescent="0.25">
      <c r="A13" s="164" t="s">
        <v>31</v>
      </c>
      <c r="B13" s="164" t="s">
        <v>36</v>
      </c>
      <c r="C13" s="18">
        <v>4</v>
      </c>
      <c r="D13" s="290" t="s">
        <v>16</v>
      </c>
      <c r="E13" s="290"/>
      <c r="F13" s="45" t="s">
        <v>15</v>
      </c>
      <c r="G13" s="14">
        <v>100</v>
      </c>
      <c r="H13" s="14">
        <v>100</v>
      </c>
      <c r="I13" s="14">
        <v>129</v>
      </c>
      <c r="J13" s="74">
        <f t="shared" si="0"/>
        <v>29</v>
      </c>
      <c r="K13" s="51">
        <f t="shared" si="1"/>
        <v>129</v>
      </c>
      <c r="L13" s="51">
        <f t="shared" si="2"/>
        <v>129</v>
      </c>
      <c r="M13" s="225"/>
      <c r="N13" s="76"/>
    </row>
    <row r="14" spans="1:14" s="5" customFormat="1" ht="39.75" customHeight="1" x14ac:dyDescent="0.25">
      <c r="A14" s="164" t="s">
        <v>31</v>
      </c>
      <c r="B14" s="164" t="s">
        <v>36</v>
      </c>
      <c r="C14" s="18">
        <v>5</v>
      </c>
      <c r="D14" s="290" t="s">
        <v>17</v>
      </c>
      <c r="E14" s="290"/>
      <c r="F14" s="45" t="s">
        <v>15</v>
      </c>
      <c r="G14" s="18">
        <v>100</v>
      </c>
      <c r="H14" s="18">
        <v>100</v>
      </c>
      <c r="I14" s="18">
        <v>100</v>
      </c>
      <c r="J14" s="74">
        <f t="shared" si="0"/>
        <v>0</v>
      </c>
      <c r="K14" s="51">
        <f t="shared" si="1"/>
        <v>100</v>
      </c>
      <c r="L14" s="51">
        <f t="shared" si="2"/>
        <v>100</v>
      </c>
      <c r="M14" s="32"/>
      <c r="N14" s="72"/>
    </row>
    <row r="15" spans="1:14" s="5" customFormat="1" ht="38.25" customHeight="1" x14ac:dyDescent="0.25">
      <c r="A15" s="164" t="s">
        <v>31</v>
      </c>
      <c r="B15" s="164" t="s">
        <v>36</v>
      </c>
      <c r="C15" s="18">
        <v>6</v>
      </c>
      <c r="D15" s="290" t="s">
        <v>18</v>
      </c>
      <c r="E15" s="290"/>
      <c r="F15" s="45" t="s">
        <v>15</v>
      </c>
      <c r="G15" s="18"/>
      <c r="H15" s="18"/>
      <c r="I15" s="18"/>
      <c r="J15" s="74"/>
      <c r="K15" s="51"/>
      <c r="L15" s="51"/>
      <c r="M15" s="32" t="s">
        <v>363</v>
      </c>
      <c r="N15" s="72"/>
    </row>
    <row r="16" spans="1:14" s="5" customFormat="1" ht="81.75" customHeight="1" x14ac:dyDescent="0.25">
      <c r="A16" s="164" t="s">
        <v>31</v>
      </c>
      <c r="B16" s="164" t="s">
        <v>36</v>
      </c>
      <c r="C16" s="18">
        <v>7</v>
      </c>
      <c r="D16" s="290" t="s">
        <v>435</v>
      </c>
      <c r="E16" s="290"/>
      <c r="F16" s="45" t="s">
        <v>15</v>
      </c>
      <c r="G16" s="230">
        <v>50</v>
      </c>
      <c r="H16" s="230">
        <v>50</v>
      </c>
      <c r="I16" s="230">
        <v>0</v>
      </c>
      <c r="J16" s="74">
        <f t="shared" si="0"/>
        <v>-50</v>
      </c>
      <c r="K16" s="51">
        <f t="shared" si="1"/>
        <v>0</v>
      </c>
      <c r="L16" s="51">
        <f t="shared" si="2"/>
        <v>0</v>
      </c>
      <c r="M16" s="32"/>
      <c r="N16" s="72"/>
    </row>
    <row r="17" spans="1:14" s="5" customFormat="1" ht="54.75" customHeight="1" x14ac:dyDescent="0.25">
      <c r="A17" s="164" t="s">
        <v>31</v>
      </c>
      <c r="B17" s="164" t="s">
        <v>36</v>
      </c>
      <c r="C17" s="18">
        <v>8</v>
      </c>
      <c r="D17" s="290" t="s">
        <v>19</v>
      </c>
      <c r="E17" s="290"/>
      <c r="F17" s="45" t="s">
        <v>20</v>
      </c>
      <c r="G17" s="251">
        <v>2915.42</v>
      </c>
      <c r="H17" s="250">
        <v>2962.54</v>
      </c>
      <c r="I17" s="252">
        <v>2968.75</v>
      </c>
      <c r="J17" s="74">
        <f t="shared" si="0"/>
        <v>6.2100000000000364</v>
      </c>
      <c r="K17" s="51">
        <f t="shared" si="1"/>
        <v>100.20961742288712</v>
      </c>
      <c r="L17" s="51">
        <f t="shared" si="2"/>
        <v>101.82923901187479</v>
      </c>
      <c r="M17" s="59" t="s">
        <v>458</v>
      </c>
      <c r="N17" s="72"/>
    </row>
    <row r="18" spans="1:14" s="5" customFormat="1" ht="25.5" x14ac:dyDescent="0.25">
      <c r="A18" s="164" t="s">
        <v>31</v>
      </c>
      <c r="B18" s="164" t="s">
        <v>36</v>
      </c>
      <c r="C18" s="295">
        <v>9</v>
      </c>
      <c r="D18" s="277" t="s">
        <v>122</v>
      </c>
      <c r="E18" s="225" t="s">
        <v>123</v>
      </c>
      <c r="F18" s="18" t="s">
        <v>26</v>
      </c>
      <c r="G18" s="252">
        <v>3</v>
      </c>
      <c r="H18" s="252">
        <v>3</v>
      </c>
      <c r="I18" s="252">
        <v>3</v>
      </c>
      <c r="J18" s="74">
        <f t="shared" si="0"/>
        <v>0</v>
      </c>
      <c r="K18" s="51">
        <f t="shared" si="1"/>
        <v>100</v>
      </c>
      <c r="L18" s="51">
        <f t="shared" si="2"/>
        <v>100</v>
      </c>
      <c r="M18" s="32"/>
      <c r="N18" s="72"/>
    </row>
    <row r="19" spans="1:14" s="5" customFormat="1" ht="147" customHeight="1" x14ac:dyDescent="0.25">
      <c r="A19" s="164" t="s">
        <v>31</v>
      </c>
      <c r="B19" s="164" t="s">
        <v>36</v>
      </c>
      <c r="C19" s="296"/>
      <c r="D19" s="275"/>
      <c r="E19" s="225" t="s">
        <v>124</v>
      </c>
      <c r="F19" s="18" t="s">
        <v>26</v>
      </c>
      <c r="G19" s="252">
        <v>4</v>
      </c>
      <c r="H19" s="252">
        <v>4</v>
      </c>
      <c r="I19" s="252">
        <v>4</v>
      </c>
      <c r="J19" s="74">
        <f t="shared" si="0"/>
        <v>0</v>
      </c>
      <c r="K19" s="51">
        <f t="shared" si="1"/>
        <v>100</v>
      </c>
      <c r="L19" s="51">
        <f t="shared" si="2"/>
        <v>100</v>
      </c>
      <c r="M19" s="32"/>
      <c r="N19" s="72"/>
    </row>
    <row r="20" spans="1:14" s="5" customFormat="1" ht="105" customHeight="1" x14ac:dyDescent="0.25">
      <c r="A20" s="164" t="s">
        <v>31</v>
      </c>
      <c r="B20" s="164" t="s">
        <v>36</v>
      </c>
      <c r="C20" s="296"/>
      <c r="D20" s="275"/>
      <c r="E20" s="225" t="s">
        <v>125</v>
      </c>
      <c r="F20" s="18" t="s">
        <v>26</v>
      </c>
      <c r="G20" s="252" t="s">
        <v>454</v>
      </c>
      <c r="H20" s="252" t="s">
        <v>454</v>
      </c>
      <c r="I20" s="252" t="s">
        <v>454</v>
      </c>
      <c r="J20" s="74">
        <v>0</v>
      </c>
      <c r="K20" s="51">
        <v>100</v>
      </c>
      <c r="L20" s="51">
        <v>100</v>
      </c>
      <c r="M20" s="32" t="s">
        <v>363</v>
      </c>
      <c r="N20" s="72"/>
    </row>
    <row r="21" spans="1:14" s="5" customFormat="1" ht="29.25" customHeight="1" x14ac:dyDescent="0.25">
      <c r="A21" s="164" t="s">
        <v>31</v>
      </c>
      <c r="B21" s="164" t="s">
        <v>36</v>
      </c>
      <c r="C21" s="297"/>
      <c r="D21" s="309"/>
      <c r="E21" s="33" t="s">
        <v>126</v>
      </c>
      <c r="F21" s="228" t="s">
        <v>26</v>
      </c>
      <c r="G21" s="252" t="s">
        <v>454</v>
      </c>
      <c r="H21" s="252" t="s">
        <v>454</v>
      </c>
      <c r="I21" s="252" t="s">
        <v>454</v>
      </c>
      <c r="J21" s="74">
        <v>100</v>
      </c>
      <c r="K21" s="51">
        <v>100</v>
      </c>
      <c r="L21" s="51">
        <v>0</v>
      </c>
      <c r="M21" s="32"/>
      <c r="N21" s="72"/>
    </row>
    <row r="22" spans="1:14" s="5" customFormat="1" ht="86.25" customHeight="1" x14ac:dyDescent="0.25">
      <c r="A22" s="164" t="s">
        <v>31</v>
      </c>
      <c r="B22" s="164" t="s">
        <v>36</v>
      </c>
      <c r="C22" s="18">
        <v>10</v>
      </c>
      <c r="D22" s="288" t="s">
        <v>127</v>
      </c>
      <c r="E22" s="289"/>
      <c r="F22" s="230" t="s">
        <v>15</v>
      </c>
      <c r="G22" s="252">
        <v>100</v>
      </c>
      <c r="H22" s="252">
        <v>100</v>
      </c>
      <c r="I22" s="252">
        <v>100</v>
      </c>
      <c r="J22" s="74">
        <f t="shared" ref="J22:J29" si="3">I22-H22</f>
        <v>0</v>
      </c>
      <c r="K22" s="51">
        <f t="shared" ref="K22:K29" si="4">I22/H22*100</f>
        <v>100</v>
      </c>
      <c r="L22" s="51">
        <f t="shared" ref="L22:L29" si="5">I22/G22*100</f>
        <v>100</v>
      </c>
      <c r="M22" s="32"/>
      <c r="N22" s="72"/>
    </row>
    <row r="23" spans="1:14" s="5" customFormat="1" ht="74.25" customHeight="1" x14ac:dyDescent="0.25">
      <c r="A23" s="164" t="s">
        <v>31</v>
      </c>
      <c r="B23" s="164" t="s">
        <v>36</v>
      </c>
      <c r="C23" s="77">
        <v>11</v>
      </c>
      <c r="D23" s="288" t="s">
        <v>128</v>
      </c>
      <c r="E23" s="289"/>
      <c r="F23" s="254" t="s">
        <v>21</v>
      </c>
      <c r="G23" s="252">
        <v>100</v>
      </c>
      <c r="H23" s="252">
        <v>100</v>
      </c>
      <c r="I23" s="252">
        <v>100</v>
      </c>
      <c r="J23" s="74">
        <f t="shared" si="3"/>
        <v>0</v>
      </c>
      <c r="K23" s="51">
        <f t="shared" si="4"/>
        <v>100</v>
      </c>
      <c r="L23" s="51">
        <f t="shared" si="5"/>
        <v>100</v>
      </c>
      <c r="M23" s="32"/>
      <c r="N23" s="72"/>
    </row>
    <row r="24" spans="1:14" s="5" customFormat="1" ht="36.75" customHeight="1" x14ac:dyDescent="0.25">
      <c r="A24" s="164" t="s">
        <v>31</v>
      </c>
      <c r="B24" s="164" t="s">
        <v>36</v>
      </c>
      <c r="C24" s="73">
        <v>12</v>
      </c>
      <c r="D24" s="288" t="s">
        <v>129</v>
      </c>
      <c r="E24" s="289"/>
      <c r="F24" s="45" t="s">
        <v>15</v>
      </c>
      <c r="G24" s="252">
        <v>72</v>
      </c>
      <c r="H24" s="252">
        <v>70</v>
      </c>
      <c r="I24" s="252">
        <v>73</v>
      </c>
      <c r="J24" s="74">
        <f t="shared" si="3"/>
        <v>3</v>
      </c>
      <c r="K24" s="51">
        <f t="shared" si="4"/>
        <v>104.28571428571429</v>
      </c>
      <c r="L24" s="51">
        <v>123</v>
      </c>
      <c r="M24" s="32"/>
      <c r="N24" s="72"/>
    </row>
    <row r="25" spans="1:14" s="5" customFormat="1" ht="143.25" customHeight="1" x14ac:dyDescent="0.25">
      <c r="A25" s="164" t="s">
        <v>31</v>
      </c>
      <c r="B25" s="164" t="s">
        <v>36</v>
      </c>
      <c r="C25" s="73">
        <v>13</v>
      </c>
      <c r="D25" s="288" t="s">
        <v>255</v>
      </c>
      <c r="E25" s="289"/>
      <c r="F25" s="255" t="s">
        <v>15</v>
      </c>
      <c r="G25" s="252">
        <v>51</v>
      </c>
      <c r="H25" s="252">
        <v>70</v>
      </c>
      <c r="I25" s="252">
        <v>68.400000000000006</v>
      </c>
      <c r="J25" s="74">
        <f t="shared" si="3"/>
        <v>-1.5999999999999943</v>
      </c>
      <c r="K25" s="51">
        <f t="shared" si="4"/>
        <v>97.714285714285722</v>
      </c>
      <c r="L25" s="51">
        <f t="shared" si="5"/>
        <v>134.11764705882354</v>
      </c>
      <c r="M25" s="32" t="s">
        <v>456</v>
      </c>
      <c r="N25" s="72"/>
    </row>
    <row r="26" spans="1:14" s="5" customFormat="1" ht="132.75" customHeight="1" x14ac:dyDescent="0.25">
      <c r="A26" s="164" t="s">
        <v>31</v>
      </c>
      <c r="B26" s="164" t="s">
        <v>36</v>
      </c>
      <c r="C26" s="73">
        <v>14</v>
      </c>
      <c r="D26" s="282" t="s">
        <v>130</v>
      </c>
      <c r="E26" s="283"/>
      <c r="F26" s="230" t="s">
        <v>15</v>
      </c>
      <c r="G26" s="252">
        <v>0.3</v>
      </c>
      <c r="H26" s="252">
        <v>75</v>
      </c>
      <c r="I26" s="252">
        <v>1.8</v>
      </c>
      <c r="J26" s="74">
        <f t="shared" si="3"/>
        <v>-73.2</v>
      </c>
      <c r="K26" s="51">
        <f t="shared" si="4"/>
        <v>2.4</v>
      </c>
      <c r="L26" s="51">
        <f t="shared" si="5"/>
        <v>600</v>
      </c>
      <c r="M26" s="32" t="s">
        <v>457</v>
      </c>
      <c r="N26" s="72"/>
    </row>
    <row r="27" spans="1:14" s="5" customFormat="1" ht="78" customHeight="1" x14ac:dyDescent="0.25">
      <c r="A27" s="164" t="s">
        <v>31</v>
      </c>
      <c r="B27" s="164" t="s">
        <v>36</v>
      </c>
      <c r="C27" s="73">
        <v>15</v>
      </c>
      <c r="D27" s="282" t="s">
        <v>131</v>
      </c>
      <c r="E27" s="283"/>
      <c r="F27" s="254" t="s">
        <v>22</v>
      </c>
      <c r="G27" s="252">
        <v>2</v>
      </c>
      <c r="H27" s="252">
        <v>2</v>
      </c>
      <c r="I27" s="252">
        <v>2</v>
      </c>
      <c r="J27" s="74">
        <f t="shared" si="3"/>
        <v>0</v>
      </c>
      <c r="K27" s="51">
        <f t="shared" si="4"/>
        <v>100</v>
      </c>
      <c r="L27" s="51">
        <f t="shared" si="5"/>
        <v>100</v>
      </c>
      <c r="M27" s="32"/>
      <c r="N27" s="72"/>
    </row>
    <row r="28" spans="1:14" s="5" customFormat="1" ht="57" customHeight="1" x14ac:dyDescent="0.25">
      <c r="A28" s="164" t="s">
        <v>31</v>
      </c>
      <c r="B28" s="164" t="s">
        <v>36</v>
      </c>
      <c r="C28" s="73">
        <v>16</v>
      </c>
      <c r="D28" s="287" t="s">
        <v>132</v>
      </c>
      <c r="E28" s="287"/>
      <c r="F28" s="45" t="s">
        <v>23</v>
      </c>
      <c r="G28" s="252">
        <v>15</v>
      </c>
      <c r="H28" s="252">
        <v>15</v>
      </c>
      <c r="I28" s="252">
        <v>15</v>
      </c>
      <c r="J28" s="74">
        <f t="shared" si="3"/>
        <v>0</v>
      </c>
      <c r="K28" s="51">
        <f t="shared" si="4"/>
        <v>100</v>
      </c>
      <c r="L28" s="51">
        <f t="shared" si="5"/>
        <v>100</v>
      </c>
      <c r="M28" s="32"/>
    </row>
    <row r="29" spans="1:14" s="5" customFormat="1" ht="76.5" customHeight="1" x14ac:dyDescent="0.25">
      <c r="A29" s="164" t="s">
        <v>31</v>
      </c>
      <c r="B29" s="164" t="s">
        <v>36</v>
      </c>
      <c r="C29" s="73">
        <v>17</v>
      </c>
      <c r="D29" s="287" t="s">
        <v>133</v>
      </c>
      <c r="E29" s="287"/>
      <c r="F29" s="45" t="s">
        <v>15</v>
      </c>
      <c r="G29" s="252">
        <v>100</v>
      </c>
      <c r="H29" s="252">
        <v>100</v>
      </c>
      <c r="I29" s="252">
        <v>100</v>
      </c>
      <c r="J29" s="74">
        <f t="shared" si="3"/>
        <v>0</v>
      </c>
      <c r="K29" s="51">
        <f t="shared" si="4"/>
        <v>100</v>
      </c>
      <c r="L29" s="51">
        <f t="shared" si="5"/>
        <v>100</v>
      </c>
      <c r="M29" s="32"/>
    </row>
    <row r="30" spans="1:14" s="5" customFormat="1" ht="81" customHeight="1" x14ac:dyDescent="0.25">
      <c r="A30" s="164" t="s">
        <v>31</v>
      </c>
      <c r="B30" s="164" t="s">
        <v>36</v>
      </c>
      <c r="C30" s="73">
        <v>18</v>
      </c>
      <c r="D30" s="287" t="s">
        <v>134</v>
      </c>
      <c r="E30" s="287"/>
      <c r="F30" s="45" t="s">
        <v>15</v>
      </c>
      <c r="G30" s="230">
        <v>100</v>
      </c>
      <c r="H30" s="230">
        <v>100</v>
      </c>
      <c r="I30" s="230">
        <v>100</v>
      </c>
      <c r="J30" s="74">
        <f t="shared" ref="J30:J34" si="6">I30-H30</f>
        <v>0</v>
      </c>
      <c r="K30" s="51">
        <f t="shared" ref="K30:K34" si="7">I30/H30*100</f>
        <v>100</v>
      </c>
      <c r="L30" s="51">
        <f t="shared" ref="L30:L34" si="8">I30/G30*100</f>
        <v>100</v>
      </c>
      <c r="M30" s="32"/>
      <c r="N30" s="78"/>
    </row>
    <row r="31" spans="1:14" s="5" customFormat="1" ht="65.25" customHeight="1" x14ac:dyDescent="0.25">
      <c r="A31" s="164" t="s">
        <v>31</v>
      </c>
      <c r="B31" s="164" t="s">
        <v>36</v>
      </c>
      <c r="C31" s="73">
        <v>19</v>
      </c>
      <c r="D31" s="287" t="s">
        <v>135</v>
      </c>
      <c r="E31" s="287"/>
      <c r="F31" s="45" t="s">
        <v>15</v>
      </c>
      <c r="G31" s="230">
        <v>17.100000000000001</v>
      </c>
      <c r="H31" s="230">
        <v>20</v>
      </c>
      <c r="I31" s="230">
        <v>13.4</v>
      </c>
      <c r="J31" s="74">
        <f>H31-I31</f>
        <v>6.6</v>
      </c>
      <c r="K31" s="51">
        <f>H31/I31*100</f>
        <v>149.25373134328356</v>
      </c>
      <c r="L31" s="51">
        <f t="shared" si="8"/>
        <v>78.362573099415201</v>
      </c>
      <c r="M31" s="32"/>
    </row>
    <row r="32" spans="1:14" s="5" customFormat="1" ht="44.25" customHeight="1" x14ac:dyDescent="0.25">
      <c r="A32" s="164" t="s">
        <v>31</v>
      </c>
      <c r="B32" s="164" t="s">
        <v>36</v>
      </c>
      <c r="C32" s="73">
        <v>20</v>
      </c>
      <c r="D32" s="287" t="s">
        <v>136</v>
      </c>
      <c r="E32" s="287"/>
      <c r="F32" s="45" t="s">
        <v>21</v>
      </c>
      <c r="G32" s="230">
        <v>4</v>
      </c>
      <c r="H32" s="230">
        <v>2</v>
      </c>
      <c r="I32" s="230">
        <v>4</v>
      </c>
      <c r="J32" s="74">
        <f t="shared" si="6"/>
        <v>2</v>
      </c>
      <c r="K32" s="51">
        <f t="shared" si="7"/>
        <v>200</v>
      </c>
      <c r="L32" s="51">
        <f t="shared" si="8"/>
        <v>100</v>
      </c>
      <c r="M32" s="32"/>
    </row>
    <row r="33" spans="1:13" s="5" customFormat="1" ht="66" customHeight="1" x14ac:dyDescent="0.25">
      <c r="A33" s="164" t="s">
        <v>31</v>
      </c>
      <c r="B33" s="164" t="s">
        <v>36</v>
      </c>
      <c r="C33" s="73">
        <v>21</v>
      </c>
      <c r="D33" s="287" t="s">
        <v>256</v>
      </c>
      <c r="E33" s="287"/>
      <c r="F33" s="45" t="s">
        <v>21</v>
      </c>
      <c r="G33" s="230">
        <v>6</v>
      </c>
      <c r="H33" s="230">
        <v>12</v>
      </c>
      <c r="I33" s="230">
        <v>8</v>
      </c>
      <c r="J33" s="74">
        <f t="shared" si="6"/>
        <v>-4</v>
      </c>
      <c r="K33" s="51">
        <f t="shared" si="7"/>
        <v>66.666666666666657</v>
      </c>
      <c r="L33" s="51">
        <f t="shared" si="8"/>
        <v>133.33333333333331</v>
      </c>
      <c r="M33" s="32" t="s">
        <v>302</v>
      </c>
    </row>
    <row r="34" spans="1:13" s="5" customFormat="1" ht="33.75" customHeight="1" x14ac:dyDescent="0.25">
      <c r="A34" s="164" t="s">
        <v>31</v>
      </c>
      <c r="B34" s="164" t="s">
        <v>36</v>
      </c>
      <c r="C34" s="73">
        <v>22</v>
      </c>
      <c r="D34" s="287" t="s">
        <v>137</v>
      </c>
      <c r="E34" s="287"/>
      <c r="F34" s="45" t="s">
        <v>24</v>
      </c>
      <c r="G34" s="230">
        <v>122</v>
      </c>
      <c r="H34" s="230">
        <v>110</v>
      </c>
      <c r="I34" s="230">
        <v>119</v>
      </c>
      <c r="J34" s="74">
        <f t="shared" si="6"/>
        <v>9</v>
      </c>
      <c r="K34" s="51">
        <f t="shared" si="7"/>
        <v>108.18181818181817</v>
      </c>
      <c r="L34" s="51">
        <f t="shared" si="8"/>
        <v>97.540983606557376</v>
      </c>
      <c r="M34" s="32"/>
    </row>
    <row r="35" spans="1:13" s="5" customFormat="1" ht="15.75" x14ac:dyDescent="0.25">
      <c r="A35" s="164" t="s">
        <v>31</v>
      </c>
      <c r="B35" s="164"/>
      <c r="C35" s="227"/>
      <c r="D35" s="284" t="s">
        <v>25</v>
      </c>
      <c r="E35" s="285"/>
      <c r="F35" s="285"/>
      <c r="G35" s="285"/>
      <c r="H35" s="285"/>
      <c r="I35" s="285"/>
      <c r="J35" s="285"/>
      <c r="K35" s="285"/>
      <c r="L35" s="285"/>
      <c r="M35" s="286"/>
    </row>
    <row r="36" spans="1:13" s="5" customFormat="1" ht="76.5" customHeight="1" x14ac:dyDescent="0.25">
      <c r="A36" s="164" t="s">
        <v>31</v>
      </c>
      <c r="B36" s="164" t="s">
        <v>37</v>
      </c>
      <c r="C36" s="18">
        <v>1</v>
      </c>
      <c r="D36" s="282" t="s">
        <v>138</v>
      </c>
      <c r="E36" s="283"/>
      <c r="F36" s="45" t="s">
        <v>15</v>
      </c>
      <c r="G36" s="43">
        <v>0</v>
      </c>
      <c r="H36" s="44">
        <v>0</v>
      </c>
      <c r="I36" s="53">
        <v>0</v>
      </c>
      <c r="J36" s="207">
        <f t="shared" ref="J36" si="9">I36-H36</f>
        <v>0</v>
      </c>
      <c r="K36" s="14">
        <v>100</v>
      </c>
      <c r="L36" s="14">
        <v>0</v>
      </c>
      <c r="M36" s="18"/>
    </row>
    <row r="37" spans="1:13" s="5" customFormat="1" ht="39" customHeight="1" x14ac:dyDescent="0.25">
      <c r="A37" s="164" t="s">
        <v>31</v>
      </c>
      <c r="B37" s="164" t="s">
        <v>37</v>
      </c>
      <c r="C37" s="18">
        <v>2</v>
      </c>
      <c r="D37" s="282" t="s">
        <v>139</v>
      </c>
      <c r="E37" s="283"/>
      <c r="F37" s="45" t="s">
        <v>15</v>
      </c>
      <c r="G37" s="216">
        <v>28.36</v>
      </c>
      <c r="H37" s="45">
        <v>26.96</v>
      </c>
      <c r="I37" s="217">
        <v>29.98</v>
      </c>
      <c r="J37" s="74">
        <f t="shared" ref="J37:J40" si="10">I37-H37</f>
        <v>3.0199999999999996</v>
      </c>
      <c r="K37" s="51">
        <f t="shared" ref="K37:K40" si="11">I37/H37*100</f>
        <v>111.20178041543028</v>
      </c>
      <c r="L37" s="51">
        <f t="shared" ref="L37:L40" si="12">I37/G37*100</f>
        <v>105.71227080394922</v>
      </c>
      <c r="M37" s="18"/>
    </row>
    <row r="38" spans="1:13" s="5" customFormat="1" ht="53.25" customHeight="1" x14ac:dyDescent="0.25">
      <c r="A38" s="164" t="s">
        <v>31</v>
      </c>
      <c r="B38" s="164" t="s">
        <v>37</v>
      </c>
      <c r="C38" s="18">
        <v>3</v>
      </c>
      <c r="D38" s="282" t="s">
        <v>140</v>
      </c>
      <c r="E38" s="283"/>
      <c r="F38" s="45" t="s">
        <v>15</v>
      </c>
      <c r="G38" s="44">
        <v>87</v>
      </c>
      <c r="H38" s="44">
        <v>90</v>
      </c>
      <c r="I38" s="54">
        <v>91</v>
      </c>
      <c r="J38" s="207">
        <f t="shared" si="10"/>
        <v>1</v>
      </c>
      <c r="K38" s="14">
        <f t="shared" si="11"/>
        <v>101.11111111111111</v>
      </c>
      <c r="L38" s="14">
        <f t="shared" si="12"/>
        <v>104.59770114942528</v>
      </c>
      <c r="M38" s="18"/>
    </row>
    <row r="39" spans="1:13" s="5" customFormat="1" ht="76.5" customHeight="1" x14ac:dyDescent="0.25">
      <c r="A39" s="164" t="s">
        <v>31</v>
      </c>
      <c r="B39" s="164" t="s">
        <v>37</v>
      </c>
      <c r="C39" s="18">
        <v>4</v>
      </c>
      <c r="D39" s="282" t="s">
        <v>141</v>
      </c>
      <c r="E39" s="283"/>
      <c r="F39" s="45" t="s">
        <v>15</v>
      </c>
      <c r="G39" s="43">
        <v>84</v>
      </c>
      <c r="H39" s="44">
        <v>91.36</v>
      </c>
      <c r="I39" s="53">
        <v>78.67</v>
      </c>
      <c r="J39" s="207">
        <f t="shared" si="10"/>
        <v>-12.689999999999998</v>
      </c>
      <c r="K39" s="14">
        <f t="shared" si="11"/>
        <v>86.1098949211909</v>
      </c>
      <c r="L39" s="14">
        <f t="shared" si="12"/>
        <v>93.654761904761912</v>
      </c>
      <c r="M39" s="18"/>
    </row>
    <row r="40" spans="1:13" s="5" customFormat="1" ht="43.5" customHeight="1" x14ac:dyDescent="0.25">
      <c r="A40" s="164" t="s">
        <v>31</v>
      </c>
      <c r="B40" s="164" t="s">
        <v>37</v>
      </c>
      <c r="C40" s="18">
        <v>5</v>
      </c>
      <c r="D40" s="282" t="s">
        <v>142</v>
      </c>
      <c r="E40" s="283"/>
      <c r="F40" s="45" t="s">
        <v>15</v>
      </c>
      <c r="G40" s="43">
        <v>100</v>
      </c>
      <c r="H40" s="44">
        <v>100</v>
      </c>
      <c r="I40" s="53">
        <v>100</v>
      </c>
      <c r="J40" s="207">
        <f t="shared" si="10"/>
        <v>0</v>
      </c>
      <c r="K40" s="14">
        <f t="shared" si="11"/>
        <v>100</v>
      </c>
      <c r="L40" s="14">
        <f t="shared" si="12"/>
        <v>100</v>
      </c>
      <c r="M40" s="18"/>
    </row>
    <row r="41" spans="1:13" s="5" customFormat="1" ht="104.25" customHeight="1" x14ac:dyDescent="0.25">
      <c r="A41" s="164" t="s">
        <v>31</v>
      </c>
      <c r="B41" s="164" t="s">
        <v>37</v>
      </c>
      <c r="C41" s="18">
        <v>6</v>
      </c>
      <c r="D41" s="282" t="s">
        <v>143</v>
      </c>
      <c r="E41" s="283"/>
      <c r="F41" s="79" t="s">
        <v>15</v>
      </c>
      <c r="G41" s="44">
        <v>86</v>
      </c>
      <c r="H41" s="44">
        <v>85</v>
      </c>
      <c r="I41" s="18">
        <v>63</v>
      </c>
      <c r="J41" s="207">
        <f t="shared" ref="J41:J42" si="13">I41-H41</f>
        <v>-22</v>
      </c>
      <c r="K41" s="14">
        <f t="shared" ref="K41:K42" si="14">I41/H41*100</f>
        <v>74.117647058823536</v>
      </c>
      <c r="L41" s="14">
        <f t="shared" ref="L41" si="15">I41/G41*100</f>
        <v>73.255813953488371</v>
      </c>
      <c r="M41" s="225" t="s">
        <v>635</v>
      </c>
    </row>
    <row r="42" spans="1:13" s="5" customFormat="1" ht="41.25" customHeight="1" x14ac:dyDescent="0.25">
      <c r="A42" s="164" t="s">
        <v>31</v>
      </c>
      <c r="B42" s="164" t="s">
        <v>37</v>
      </c>
      <c r="C42" s="18">
        <v>7</v>
      </c>
      <c r="D42" s="282" t="s">
        <v>144</v>
      </c>
      <c r="E42" s="283"/>
      <c r="F42" s="45" t="s">
        <v>15</v>
      </c>
      <c r="G42" s="43">
        <v>0</v>
      </c>
      <c r="H42" s="44">
        <v>80</v>
      </c>
      <c r="I42" s="18">
        <v>0</v>
      </c>
      <c r="J42" s="207">
        <f t="shared" si="13"/>
        <v>-80</v>
      </c>
      <c r="K42" s="14">
        <f t="shared" si="14"/>
        <v>0</v>
      </c>
      <c r="L42" s="14">
        <v>0</v>
      </c>
      <c r="M42" s="225" t="s">
        <v>605</v>
      </c>
    </row>
    <row r="43" spans="1:13" s="5" customFormat="1" ht="15.75" x14ac:dyDescent="0.25">
      <c r="A43" s="164" t="s">
        <v>31</v>
      </c>
      <c r="B43" s="164"/>
      <c r="C43" s="227"/>
      <c r="D43" s="284" t="s">
        <v>27</v>
      </c>
      <c r="E43" s="285"/>
      <c r="F43" s="285"/>
      <c r="G43" s="285"/>
      <c r="H43" s="285"/>
      <c r="I43" s="285"/>
      <c r="J43" s="285"/>
      <c r="K43" s="285"/>
      <c r="L43" s="285"/>
      <c r="M43" s="286"/>
    </row>
    <row r="44" spans="1:13" s="5" customFormat="1" ht="64.5" customHeight="1" x14ac:dyDescent="0.25">
      <c r="A44" s="164" t="s">
        <v>31</v>
      </c>
      <c r="B44" s="164" t="s">
        <v>38</v>
      </c>
      <c r="C44" s="18">
        <v>1</v>
      </c>
      <c r="D44" s="316" t="s">
        <v>314</v>
      </c>
      <c r="E44" s="317"/>
      <c r="F44" s="161" t="s">
        <v>315</v>
      </c>
      <c r="G44" s="163">
        <v>100</v>
      </c>
      <c r="H44" s="163">
        <v>100</v>
      </c>
      <c r="I44" s="163">
        <v>100</v>
      </c>
      <c r="J44" s="74">
        <f t="shared" ref="J44" si="16">I44-H44</f>
        <v>0</v>
      </c>
      <c r="K44" s="51">
        <f t="shared" ref="K44" si="17">I44/H44*100</f>
        <v>100</v>
      </c>
      <c r="L44" s="51">
        <f t="shared" ref="L44" si="18">I44/G44*100</f>
        <v>100</v>
      </c>
      <c r="M44" s="163"/>
    </row>
    <row r="45" spans="1:13" s="5" customFormat="1" ht="76.5" customHeight="1" x14ac:dyDescent="0.25">
      <c r="A45" s="164" t="s">
        <v>31</v>
      </c>
      <c r="B45" s="164" t="s">
        <v>38</v>
      </c>
      <c r="C45" s="18">
        <v>2</v>
      </c>
      <c r="D45" s="316" t="s">
        <v>316</v>
      </c>
      <c r="E45" s="317"/>
      <c r="F45" s="162" t="s">
        <v>15</v>
      </c>
      <c r="G45" s="227">
        <v>91</v>
      </c>
      <c r="H45" s="227">
        <v>93</v>
      </c>
      <c r="I45" s="227">
        <v>93</v>
      </c>
      <c r="J45" s="207">
        <f t="shared" ref="J45:J48" si="19">I45-H45</f>
        <v>0</v>
      </c>
      <c r="K45" s="14">
        <f t="shared" ref="K45:K48" si="20">I45/H45*100</f>
        <v>100</v>
      </c>
      <c r="L45" s="14">
        <f t="shared" ref="L45:L48" si="21">I45/G45*100</f>
        <v>102.19780219780219</v>
      </c>
      <c r="M45" s="227"/>
    </row>
    <row r="46" spans="1:13" s="5" customFormat="1" ht="43.5" customHeight="1" x14ac:dyDescent="0.25">
      <c r="A46" s="164" t="s">
        <v>31</v>
      </c>
      <c r="B46" s="164" t="s">
        <v>38</v>
      </c>
      <c r="C46" s="18">
        <v>3</v>
      </c>
      <c r="D46" s="316" t="s">
        <v>317</v>
      </c>
      <c r="E46" s="317"/>
      <c r="F46" s="162" t="s">
        <v>15</v>
      </c>
      <c r="G46" s="227">
        <v>100</v>
      </c>
      <c r="H46" s="227">
        <v>100</v>
      </c>
      <c r="I46" s="227">
        <v>100</v>
      </c>
      <c r="J46" s="207">
        <f t="shared" si="19"/>
        <v>0</v>
      </c>
      <c r="K46" s="14">
        <f t="shared" si="20"/>
        <v>100</v>
      </c>
      <c r="L46" s="14">
        <f t="shared" si="21"/>
        <v>100</v>
      </c>
      <c r="M46" s="227"/>
    </row>
    <row r="47" spans="1:13" s="5" customFormat="1" ht="80.25" customHeight="1" x14ac:dyDescent="0.25">
      <c r="A47" s="164" t="s">
        <v>31</v>
      </c>
      <c r="B47" s="164" t="s">
        <v>38</v>
      </c>
      <c r="C47" s="18">
        <v>4</v>
      </c>
      <c r="D47" s="314" t="s">
        <v>28</v>
      </c>
      <c r="E47" s="315"/>
      <c r="F47" s="161" t="s">
        <v>15</v>
      </c>
      <c r="G47" s="163">
        <v>0</v>
      </c>
      <c r="H47" s="163">
        <v>0</v>
      </c>
      <c r="I47" s="163">
        <v>0</v>
      </c>
      <c r="J47" s="207">
        <f t="shared" si="19"/>
        <v>0</v>
      </c>
      <c r="K47" s="14">
        <v>100</v>
      </c>
      <c r="L47" s="14">
        <v>0</v>
      </c>
      <c r="M47" s="227"/>
    </row>
    <row r="48" spans="1:13" s="5" customFormat="1" ht="66" customHeight="1" x14ac:dyDescent="0.25">
      <c r="A48" s="164" t="s">
        <v>31</v>
      </c>
      <c r="B48" s="164" t="s">
        <v>38</v>
      </c>
      <c r="C48" s="18">
        <v>5</v>
      </c>
      <c r="D48" s="316" t="s">
        <v>29</v>
      </c>
      <c r="E48" s="317"/>
      <c r="F48" s="162" t="s">
        <v>15</v>
      </c>
      <c r="G48" s="227">
        <v>0.6</v>
      </c>
      <c r="H48" s="227">
        <v>0.4</v>
      </c>
      <c r="I48" s="227">
        <v>0.6</v>
      </c>
      <c r="J48" s="207">
        <f t="shared" si="19"/>
        <v>0.19999999999999996</v>
      </c>
      <c r="K48" s="14">
        <f t="shared" si="20"/>
        <v>149.99999999999997</v>
      </c>
      <c r="L48" s="14">
        <f t="shared" si="21"/>
        <v>100</v>
      </c>
      <c r="M48" s="18" t="s">
        <v>591</v>
      </c>
    </row>
    <row r="49" spans="1:13" s="5" customFormat="1" ht="21" customHeight="1" x14ac:dyDescent="0.25">
      <c r="A49" s="164" t="s">
        <v>31</v>
      </c>
      <c r="B49" s="227">
        <v>4</v>
      </c>
      <c r="C49" s="227"/>
      <c r="D49" s="278" t="s">
        <v>30</v>
      </c>
      <c r="E49" s="279"/>
      <c r="F49" s="279"/>
      <c r="G49" s="279"/>
      <c r="H49" s="279"/>
      <c r="I49" s="280"/>
      <c r="J49" s="280"/>
      <c r="K49" s="280"/>
      <c r="L49" s="279"/>
      <c r="M49" s="281"/>
    </row>
    <row r="50" spans="1:13" s="5" customFormat="1" ht="51.75" customHeight="1" x14ac:dyDescent="0.25">
      <c r="A50" s="164" t="s">
        <v>31</v>
      </c>
      <c r="B50" s="227">
        <v>4</v>
      </c>
      <c r="C50" s="18">
        <v>1</v>
      </c>
      <c r="D50" s="277" t="s">
        <v>145</v>
      </c>
      <c r="E50" s="277"/>
      <c r="F50" s="230" t="s">
        <v>14</v>
      </c>
      <c r="G50" s="15">
        <v>100</v>
      </c>
      <c r="H50" s="50"/>
      <c r="I50" s="80" t="s">
        <v>363</v>
      </c>
      <c r="J50" s="74"/>
      <c r="K50" s="51"/>
      <c r="L50" s="51"/>
      <c r="M50" s="7"/>
    </row>
    <row r="51" spans="1:13" s="5" customFormat="1" ht="68.25" customHeight="1" x14ac:dyDescent="0.25">
      <c r="A51" s="164" t="s">
        <v>31</v>
      </c>
      <c r="B51" s="227">
        <v>4</v>
      </c>
      <c r="C51" s="18">
        <v>2</v>
      </c>
      <c r="D51" s="277" t="s">
        <v>145</v>
      </c>
      <c r="E51" s="277"/>
      <c r="F51" s="230" t="s">
        <v>14</v>
      </c>
      <c r="G51" s="15">
        <v>100</v>
      </c>
      <c r="H51" s="50"/>
      <c r="I51" s="80" t="s">
        <v>363</v>
      </c>
      <c r="J51" s="74"/>
      <c r="K51" s="51"/>
      <c r="L51" s="51"/>
      <c r="M51" s="7"/>
    </row>
    <row r="52" spans="1:13" s="5" customFormat="1" ht="42.75" customHeight="1" thickBot="1" x14ac:dyDescent="0.3">
      <c r="A52" s="164" t="s">
        <v>31</v>
      </c>
      <c r="B52" s="227">
        <v>4</v>
      </c>
      <c r="C52" s="18">
        <v>2</v>
      </c>
      <c r="D52" s="277" t="s">
        <v>146</v>
      </c>
      <c r="E52" s="277"/>
      <c r="F52" s="230" t="s">
        <v>361</v>
      </c>
      <c r="G52" s="49"/>
      <c r="H52" s="81"/>
      <c r="I52" s="80" t="s">
        <v>363</v>
      </c>
      <c r="J52" s="74"/>
      <c r="K52" s="51"/>
      <c r="L52" s="51"/>
      <c r="M52" s="32"/>
    </row>
    <row r="53" spans="1:13" s="5" customFormat="1" ht="127.5" customHeight="1" thickBot="1" x14ac:dyDescent="0.3">
      <c r="A53" s="164" t="s">
        <v>32</v>
      </c>
      <c r="B53" s="227">
        <v>4</v>
      </c>
      <c r="C53" s="18">
        <v>3</v>
      </c>
      <c r="D53" s="274" t="s">
        <v>257</v>
      </c>
      <c r="E53" s="275"/>
      <c r="F53" s="230" t="s">
        <v>361</v>
      </c>
      <c r="G53" s="49"/>
      <c r="H53" s="84">
        <v>3112</v>
      </c>
      <c r="I53" s="80">
        <v>3112</v>
      </c>
      <c r="J53" s="74">
        <f t="shared" ref="J53" si="22">I53-H53</f>
        <v>0</v>
      </c>
      <c r="K53" s="51">
        <f t="shared" ref="K53" si="23">I53/H53*100</f>
        <v>100</v>
      </c>
      <c r="L53" s="51"/>
      <c r="M53" s="82"/>
    </row>
    <row r="54" spans="1:13" s="5" customFormat="1" ht="55.5" customHeight="1" x14ac:dyDescent="0.25">
      <c r="A54" s="227"/>
      <c r="B54" s="227"/>
      <c r="C54" s="227"/>
      <c r="D54" s="277" t="s">
        <v>147</v>
      </c>
      <c r="E54" s="277"/>
      <c r="F54" s="230" t="s">
        <v>15</v>
      </c>
      <c r="G54" s="227" t="s">
        <v>590</v>
      </c>
      <c r="H54" s="206"/>
      <c r="I54" s="80"/>
      <c r="J54" s="227"/>
      <c r="K54" s="51"/>
      <c r="L54" s="51"/>
      <c r="M54" s="165"/>
    </row>
    <row r="55" spans="1:13" s="5" customFormat="1" x14ac:dyDescent="0.25">
      <c r="A55" s="83"/>
      <c r="B55" s="83"/>
      <c r="C55" s="83"/>
    </row>
  </sheetData>
  <mergeCells count="58">
    <mergeCell ref="D47:E47"/>
    <mergeCell ref="D48:E48"/>
    <mergeCell ref="D44:E44"/>
    <mergeCell ref="D45:E45"/>
    <mergeCell ref="D46:E46"/>
    <mergeCell ref="D54:E54"/>
    <mergeCell ref="D10:E10"/>
    <mergeCell ref="J7:J8"/>
    <mergeCell ref="A2:L2"/>
    <mergeCell ref="A3:L3"/>
    <mergeCell ref="A7:B7"/>
    <mergeCell ref="C7:C8"/>
    <mergeCell ref="D18:D21"/>
    <mergeCell ref="D35:M35"/>
    <mergeCell ref="A5:F5"/>
    <mergeCell ref="G5:M5"/>
    <mergeCell ref="G7:I7"/>
    <mergeCell ref="K7:K8"/>
    <mergeCell ref="L7:L8"/>
    <mergeCell ref="M7:M8"/>
    <mergeCell ref="F7:F8"/>
    <mergeCell ref="D15:E15"/>
    <mergeCell ref="D16:E16"/>
    <mergeCell ref="D17:E17"/>
    <mergeCell ref="D7:E8"/>
    <mergeCell ref="C18:C21"/>
    <mergeCell ref="D9:M9"/>
    <mergeCell ref="D11:E11"/>
    <mergeCell ref="D12:E12"/>
    <mergeCell ref="D13:E13"/>
    <mergeCell ref="D14:E14"/>
    <mergeCell ref="D28:E28"/>
    <mergeCell ref="D29:E29"/>
    <mergeCell ref="D38:E38"/>
    <mergeCell ref="D39:E39"/>
    <mergeCell ref="D31:E31"/>
    <mergeCell ref="D30:E30"/>
    <mergeCell ref="D23:E23"/>
    <mergeCell ref="D24:E24"/>
    <mergeCell ref="D25:E25"/>
    <mergeCell ref="D26:E26"/>
    <mergeCell ref="D27:E27"/>
    <mergeCell ref="D53:E53"/>
    <mergeCell ref="A1:K1"/>
    <mergeCell ref="D50:E50"/>
    <mergeCell ref="D51:E51"/>
    <mergeCell ref="D52:E52"/>
    <mergeCell ref="D49:M49"/>
    <mergeCell ref="D42:E42"/>
    <mergeCell ref="D43:M43"/>
    <mergeCell ref="D36:E36"/>
    <mergeCell ref="D37:E37"/>
    <mergeCell ref="D40:E40"/>
    <mergeCell ref="D41:E41"/>
    <mergeCell ref="D32:E32"/>
    <mergeCell ref="D33:E33"/>
    <mergeCell ref="D34:E34"/>
    <mergeCell ref="D22:E22"/>
  </mergeCells>
  <pageMargins left="0.70866141732283472" right="0.31496062992125984" top="0.47244094488188981" bottom="0.59055118110236227" header="0.11811023622047245" footer="0.11811023622047245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3"/>
  <sheetViews>
    <sheetView zoomScale="75" zoomScaleNormal="75" workbookViewId="0">
      <pane ySplit="9" topLeftCell="A94" activePane="bottomLeft" state="frozen"/>
      <selection pane="bottomLeft" activeCell="J97" sqref="J97"/>
    </sheetView>
  </sheetViews>
  <sheetFormatPr defaultRowHeight="15" x14ac:dyDescent="0.25"/>
  <cols>
    <col min="1" max="2" width="5" style="3" customWidth="1"/>
    <col min="3" max="3" width="4.85546875" style="10" customWidth="1"/>
    <col min="4" max="4" width="4.5703125" style="10" customWidth="1"/>
    <col min="5" max="5" width="38" style="23" customWidth="1"/>
    <col min="6" max="6" width="15.140625" style="26" customWidth="1"/>
    <col min="7" max="7" width="14" style="27" customWidth="1"/>
    <col min="8" max="8" width="13.7109375" style="27" customWidth="1"/>
    <col min="9" max="9" width="27" style="26" customWidth="1"/>
    <col min="10" max="10" width="33.28515625" style="26" customWidth="1"/>
    <col min="11" max="11" width="20.5703125" style="26" customWidth="1"/>
  </cols>
  <sheetData>
    <row r="1" spans="1:13" ht="15.75" customHeight="1" x14ac:dyDescent="0.25">
      <c r="A1" s="342" t="s">
        <v>39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</row>
    <row r="3" spans="1:13" ht="15.75" x14ac:dyDescent="0.25">
      <c r="A3" s="348" t="s">
        <v>40</v>
      </c>
      <c r="B3" s="348"/>
      <c r="C3" s="348"/>
      <c r="D3" s="348"/>
      <c r="E3" s="348"/>
      <c r="F3" s="348"/>
      <c r="G3" s="348"/>
      <c r="H3" s="348"/>
      <c r="I3" s="348"/>
      <c r="J3" s="348"/>
    </row>
    <row r="4" spans="1:13" ht="15.75" x14ac:dyDescent="0.25">
      <c r="A4" s="343" t="s">
        <v>637</v>
      </c>
      <c r="B4" s="343"/>
      <c r="C4" s="343"/>
      <c r="D4" s="343"/>
      <c r="E4" s="343"/>
      <c r="F4" s="343"/>
      <c r="G4" s="343"/>
      <c r="H4" s="343"/>
      <c r="I4" s="343"/>
      <c r="J4" s="343"/>
    </row>
    <row r="6" spans="1:13" ht="15.75" customHeight="1" x14ac:dyDescent="0.25">
      <c r="A6" s="349" t="s">
        <v>0</v>
      </c>
      <c r="B6" s="349"/>
      <c r="C6" s="349"/>
      <c r="D6" s="349"/>
      <c r="E6" s="349"/>
      <c r="F6" s="349"/>
      <c r="G6" s="350" t="s">
        <v>1</v>
      </c>
      <c r="H6" s="350"/>
      <c r="I6" s="350"/>
      <c r="J6" s="350"/>
      <c r="K6" s="350"/>
      <c r="L6" s="350"/>
      <c r="M6" s="350"/>
    </row>
    <row r="8" spans="1:13" s="5" customFormat="1" ht="92.25" customHeight="1" x14ac:dyDescent="0.25">
      <c r="A8" s="341" t="s">
        <v>2</v>
      </c>
      <c r="B8" s="341"/>
      <c r="C8" s="341"/>
      <c r="D8" s="341"/>
      <c r="E8" s="351" t="s">
        <v>41</v>
      </c>
      <c r="F8" s="353" t="s">
        <v>42</v>
      </c>
      <c r="G8" s="322" t="s">
        <v>43</v>
      </c>
      <c r="H8" s="322" t="s">
        <v>44</v>
      </c>
      <c r="I8" s="322" t="s">
        <v>45</v>
      </c>
      <c r="J8" s="322" t="s">
        <v>46</v>
      </c>
      <c r="K8" s="322" t="s">
        <v>47</v>
      </c>
      <c r="L8" s="8"/>
    </row>
    <row r="9" spans="1:13" s="5" customFormat="1" x14ac:dyDescent="0.25">
      <c r="A9" s="4" t="s">
        <v>3</v>
      </c>
      <c r="B9" s="4" t="s">
        <v>4</v>
      </c>
      <c r="C9" s="19" t="s">
        <v>99</v>
      </c>
      <c r="D9" s="66" t="s">
        <v>100</v>
      </c>
      <c r="E9" s="352"/>
      <c r="F9" s="354"/>
      <c r="G9" s="322"/>
      <c r="H9" s="322"/>
      <c r="I9" s="322"/>
      <c r="J9" s="322"/>
      <c r="K9" s="322"/>
      <c r="L9" s="8"/>
    </row>
    <row r="10" spans="1:13" s="5" customFormat="1" ht="18.75" x14ac:dyDescent="0.3">
      <c r="A10" s="4" t="s">
        <v>31</v>
      </c>
      <c r="B10" s="4" t="s">
        <v>36</v>
      </c>
      <c r="C10" s="19"/>
      <c r="D10" s="19"/>
      <c r="E10" s="347" t="s">
        <v>48</v>
      </c>
      <c r="F10" s="347"/>
      <c r="G10" s="347"/>
      <c r="H10" s="347"/>
      <c r="I10" s="347"/>
      <c r="J10" s="347"/>
      <c r="K10" s="347"/>
    </row>
    <row r="11" spans="1:13" s="5" customFormat="1" x14ac:dyDescent="0.25">
      <c r="A11" s="4" t="s">
        <v>31</v>
      </c>
      <c r="B11" s="4" t="s">
        <v>36</v>
      </c>
      <c r="C11" s="19" t="s">
        <v>36</v>
      </c>
      <c r="D11" s="19"/>
      <c r="E11" s="344" t="s">
        <v>166</v>
      </c>
      <c r="F11" s="345"/>
      <c r="G11" s="345"/>
      <c r="H11" s="345"/>
      <c r="I11" s="345"/>
      <c r="J11" s="345"/>
      <c r="K11" s="346"/>
    </row>
    <row r="12" spans="1:13" s="5" customFormat="1" ht="52.5" customHeight="1" x14ac:dyDescent="0.25">
      <c r="A12" s="357" t="s">
        <v>31</v>
      </c>
      <c r="B12" s="357" t="s">
        <v>36</v>
      </c>
      <c r="C12" s="357" t="s">
        <v>36</v>
      </c>
      <c r="D12" s="357" t="s">
        <v>33</v>
      </c>
      <c r="E12" s="87" t="s">
        <v>223</v>
      </c>
      <c r="F12" s="277" t="s">
        <v>182</v>
      </c>
      <c r="G12" s="328" t="s">
        <v>449</v>
      </c>
      <c r="H12" s="329" t="s">
        <v>386</v>
      </c>
      <c r="I12" s="330" t="s">
        <v>149</v>
      </c>
      <c r="J12" s="88">
        <f>SUM(J13:J16)</f>
        <v>21895.7</v>
      </c>
      <c r="K12" s="331" t="s">
        <v>566</v>
      </c>
    </row>
    <row r="13" spans="1:13" s="5" customFormat="1" ht="39.75" customHeight="1" x14ac:dyDescent="0.25">
      <c r="A13" s="355"/>
      <c r="B13" s="355"/>
      <c r="C13" s="355"/>
      <c r="D13" s="355"/>
      <c r="E13" s="29" t="s">
        <v>178</v>
      </c>
      <c r="F13" s="277"/>
      <c r="G13" s="328"/>
      <c r="H13" s="329"/>
      <c r="I13" s="330"/>
      <c r="J13" s="89">
        <v>20082.2</v>
      </c>
      <c r="K13" s="332"/>
    </row>
    <row r="14" spans="1:13" s="5" customFormat="1" ht="38.25" x14ac:dyDescent="0.25">
      <c r="A14" s="355"/>
      <c r="B14" s="355"/>
      <c r="C14" s="355"/>
      <c r="D14" s="355"/>
      <c r="E14" s="29" t="s">
        <v>179</v>
      </c>
      <c r="F14" s="277"/>
      <c r="G14" s="328"/>
      <c r="H14" s="329"/>
      <c r="I14" s="330"/>
      <c r="J14" s="89">
        <v>368.4</v>
      </c>
      <c r="K14" s="332"/>
    </row>
    <row r="15" spans="1:13" s="5" customFormat="1" ht="39.75" customHeight="1" x14ac:dyDescent="0.25">
      <c r="A15" s="355"/>
      <c r="B15" s="355"/>
      <c r="C15" s="355"/>
      <c r="D15" s="355"/>
      <c r="E15" s="29" t="s">
        <v>180</v>
      </c>
      <c r="F15" s="277"/>
      <c r="G15" s="328"/>
      <c r="H15" s="329"/>
      <c r="I15" s="330"/>
      <c r="J15" s="89">
        <v>70.599999999999994</v>
      </c>
      <c r="K15" s="332"/>
    </row>
    <row r="16" spans="1:13" s="5" customFormat="1" ht="38.25" x14ac:dyDescent="0.25">
      <c r="A16" s="356"/>
      <c r="B16" s="356"/>
      <c r="C16" s="356"/>
      <c r="D16" s="356"/>
      <c r="E16" s="20" t="s">
        <v>181</v>
      </c>
      <c r="F16" s="277"/>
      <c r="G16" s="328"/>
      <c r="H16" s="329"/>
      <c r="I16" s="330"/>
      <c r="J16" s="89">
        <v>1374.5</v>
      </c>
      <c r="K16" s="333"/>
    </row>
    <row r="17" spans="1:11" s="5" customFormat="1" ht="77.25" customHeight="1" x14ac:dyDescent="0.25">
      <c r="A17" s="4" t="s">
        <v>31</v>
      </c>
      <c r="B17" s="4" t="s">
        <v>36</v>
      </c>
      <c r="C17" s="19" t="s">
        <v>36</v>
      </c>
      <c r="D17" s="68" t="s">
        <v>34</v>
      </c>
      <c r="E17" s="259" t="s">
        <v>240</v>
      </c>
      <c r="F17" s="253" t="s">
        <v>242</v>
      </c>
      <c r="G17" s="241" t="s">
        <v>449</v>
      </c>
      <c r="H17" s="242" t="s">
        <v>386</v>
      </c>
      <c r="I17" s="237" t="s">
        <v>149</v>
      </c>
      <c r="J17" s="231" t="s">
        <v>444</v>
      </c>
      <c r="K17" s="244"/>
    </row>
    <row r="18" spans="1:11" s="5" customFormat="1" ht="77.25" customHeight="1" x14ac:dyDescent="0.25">
      <c r="A18" s="4" t="s">
        <v>31</v>
      </c>
      <c r="B18" s="4" t="s">
        <v>36</v>
      </c>
      <c r="C18" s="19" t="s">
        <v>36</v>
      </c>
      <c r="D18" s="67" t="s">
        <v>35</v>
      </c>
      <c r="E18" s="236" t="s">
        <v>241</v>
      </c>
      <c r="F18" s="253" t="s">
        <v>242</v>
      </c>
      <c r="G18" s="241" t="s">
        <v>449</v>
      </c>
      <c r="H18" s="242" t="s">
        <v>386</v>
      </c>
      <c r="I18" s="237" t="s">
        <v>149</v>
      </c>
      <c r="J18" s="231" t="s">
        <v>565</v>
      </c>
      <c r="K18" s="244"/>
    </row>
    <row r="19" spans="1:11" s="5" customFormat="1" ht="77.25" customHeight="1" x14ac:dyDescent="0.25">
      <c r="A19" s="4" t="s">
        <v>31</v>
      </c>
      <c r="B19" s="4" t="s">
        <v>36</v>
      </c>
      <c r="C19" s="19" t="s">
        <v>36</v>
      </c>
      <c r="D19" s="19" t="s">
        <v>106</v>
      </c>
      <c r="E19" s="235" t="s">
        <v>118</v>
      </c>
      <c r="F19" s="32" t="s">
        <v>251</v>
      </c>
      <c r="G19" s="241" t="s">
        <v>449</v>
      </c>
      <c r="H19" s="242" t="s">
        <v>386</v>
      </c>
      <c r="I19" s="237" t="s">
        <v>149</v>
      </c>
      <c r="J19" s="231" t="s">
        <v>311</v>
      </c>
      <c r="K19" s="90"/>
    </row>
    <row r="20" spans="1:11" s="5" customFormat="1" ht="108" customHeight="1" x14ac:dyDescent="0.25">
      <c r="A20" s="4" t="s">
        <v>31</v>
      </c>
      <c r="B20" s="4" t="s">
        <v>36</v>
      </c>
      <c r="C20" s="19" t="s">
        <v>36</v>
      </c>
      <c r="D20" s="11" t="s">
        <v>107</v>
      </c>
      <c r="E20" s="32" t="s">
        <v>183</v>
      </c>
      <c r="F20" s="34" t="s">
        <v>184</v>
      </c>
      <c r="G20" s="241" t="s">
        <v>449</v>
      </c>
      <c r="H20" s="242" t="s">
        <v>386</v>
      </c>
      <c r="I20" s="237" t="s">
        <v>149</v>
      </c>
      <c r="J20" s="260" t="s">
        <v>459</v>
      </c>
      <c r="K20" s="90"/>
    </row>
    <row r="21" spans="1:11" s="5" customFormat="1" ht="178.5" x14ac:dyDescent="0.25">
      <c r="A21" s="4" t="s">
        <v>31</v>
      </c>
      <c r="B21" s="4" t="s">
        <v>36</v>
      </c>
      <c r="C21" s="19" t="s">
        <v>36</v>
      </c>
      <c r="D21" s="11" t="s">
        <v>108</v>
      </c>
      <c r="E21" s="32" t="s">
        <v>185</v>
      </c>
      <c r="F21" s="231" t="s">
        <v>318</v>
      </c>
      <c r="G21" s="241" t="s">
        <v>449</v>
      </c>
      <c r="H21" s="242" t="s">
        <v>386</v>
      </c>
      <c r="I21" s="237" t="s">
        <v>149</v>
      </c>
      <c r="J21" s="260" t="s">
        <v>364</v>
      </c>
      <c r="K21" s="90"/>
    </row>
    <row r="22" spans="1:11" s="5" customFormat="1" ht="78" customHeight="1" x14ac:dyDescent="0.25">
      <c r="A22" s="4" t="s">
        <v>31</v>
      </c>
      <c r="B22" s="4" t="s">
        <v>36</v>
      </c>
      <c r="C22" s="19" t="s">
        <v>36</v>
      </c>
      <c r="D22" s="37" t="s">
        <v>109</v>
      </c>
      <c r="E22" s="32" t="s">
        <v>186</v>
      </c>
      <c r="F22" s="231" t="s">
        <v>318</v>
      </c>
      <c r="G22" s="241" t="s">
        <v>449</v>
      </c>
      <c r="H22" s="242" t="s">
        <v>386</v>
      </c>
      <c r="I22" s="237" t="s">
        <v>149</v>
      </c>
      <c r="J22" s="260" t="s">
        <v>319</v>
      </c>
      <c r="K22" s="90"/>
    </row>
    <row r="23" spans="1:11" s="5" customFormat="1" ht="90.75" customHeight="1" x14ac:dyDescent="0.25">
      <c r="A23" s="4" t="s">
        <v>31</v>
      </c>
      <c r="B23" s="4" t="s">
        <v>36</v>
      </c>
      <c r="C23" s="19" t="s">
        <v>36</v>
      </c>
      <c r="D23" s="19" t="s">
        <v>110</v>
      </c>
      <c r="E23" s="261" t="s">
        <v>187</v>
      </c>
      <c r="F23" s="34" t="s">
        <v>184</v>
      </c>
      <c r="G23" s="241" t="s">
        <v>449</v>
      </c>
      <c r="H23" s="242" t="s">
        <v>386</v>
      </c>
      <c r="I23" s="237" t="s">
        <v>149</v>
      </c>
      <c r="J23" s="260" t="s">
        <v>639</v>
      </c>
      <c r="K23" s="90"/>
    </row>
    <row r="24" spans="1:11" s="5" customFormat="1" ht="166.5" customHeight="1" x14ac:dyDescent="0.25">
      <c r="A24" s="4" t="s">
        <v>31</v>
      </c>
      <c r="B24" s="4" t="s">
        <v>36</v>
      </c>
      <c r="C24" s="19" t="s">
        <v>36</v>
      </c>
      <c r="D24" s="19" t="s">
        <v>111</v>
      </c>
      <c r="E24" s="261" t="s">
        <v>188</v>
      </c>
      <c r="F24" s="262" t="s">
        <v>320</v>
      </c>
      <c r="G24" s="263" t="s">
        <v>449</v>
      </c>
      <c r="H24" s="264" t="s">
        <v>386</v>
      </c>
      <c r="I24" s="265" t="s">
        <v>149</v>
      </c>
      <c r="J24" s="266" t="s">
        <v>460</v>
      </c>
      <c r="K24" s="90"/>
    </row>
    <row r="25" spans="1:11" s="5" customFormat="1" ht="207.75" customHeight="1" x14ac:dyDescent="0.25">
      <c r="A25" s="4" t="s">
        <v>31</v>
      </c>
      <c r="B25" s="4" t="s">
        <v>36</v>
      </c>
      <c r="C25" s="19" t="s">
        <v>36</v>
      </c>
      <c r="D25" s="19" t="s">
        <v>32</v>
      </c>
      <c r="E25" s="261" t="s">
        <v>189</v>
      </c>
      <c r="F25" s="267" t="s">
        <v>321</v>
      </c>
      <c r="G25" s="263" t="s">
        <v>449</v>
      </c>
      <c r="H25" s="264" t="s">
        <v>386</v>
      </c>
      <c r="I25" s="265" t="s">
        <v>149</v>
      </c>
      <c r="J25" s="266" t="s">
        <v>461</v>
      </c>
      <c r="K25" s="90"/>
    </row>
    <row r="26" spans="1:11" s="5" customFormat="1" ht="102" x14ac:dyDescent="0.25">
      <c r="A26" s="4" t="s">
        <v>31</v>
      </c>
      <c r="B26" s="4" t="s">
        <v>36</v>
      </c>
      <c r="C26" s="19" t="s">
        <v>36</v>
      </c>
      <c r="D26" s="19" t="s">
        <v>112</v>
      </c>
      <c r="E26" s="261" t="s">
        <v>190</v>
      </c>
      <c r="F26" s="267" t="s">
        <v>321</v>
      </c>
      <c r="G26" s="263" t="s">
        <v>449</v>
      </c>
      <c r="H26" s="264" t="s">
        <v>386</v>
      </c>
      <c r="I26" s="265" t="s">
        <v>149</v>
      </c>
      <c r="J26" s="266" t="s">
        <v>322</v>
      </c>
      <c r="K26" s="90"/>
    </row>
    <row r="27" spans="1:11" s="5" customFormat="1" ht="111" customHeight="1" x14ac:dyDescent="0.25">
      <c r="A27" s="4" t="s">
        <v>31</v>
      </c>
      <c r="B27" s="4" t="s">
        <v>36</v>
      </c>
      <c r="C27" s="19" t="s">
        <v>36</v>
      </c>
      <c r="D27" s="19" t="s">
        <v>113</v>
      </c>
      <c r="E27" s="261" t="s">
        <v>323</v>
      </c>
      <c r="F27" s="267" t="s">
        <v>321</v>
      </c>
      <c r="G27" s="263" t="s">
        <v>449</v>
      </c>
      <c r="H27" s="264" t="s">
        <v>386</v>
      </c>
      <c r="I27" s="265" t="s">
        <v>149</v>
      </c>
      <c r="J27" s="266" t="s">
        <v>324</v>
      </c>
      <c r="K27" s="90"/>
    </row>
    <row r="28" spans="1:11" s="5" customFormat="1" ht="108.75" customHeight="1" x14ac:dyDescent="0.25">
      <c r="A28" s="4" t="s">
        <v>31</v>
      </c>
      <c r="B28" s="4" t="s">
        <v>36</v>
      </c>
      <c r="C28" s="19" t="s">
        <v>36</v>
      </c>
      <c r="D28" s="19" t="s">
        <v>114</v>
      </c>
      <c r="E28" s="261" t="s">
        <v>191</v>
      </c>
      <c r="F28" s="267" t="s">
        <v>321</v>
      </c>
      <c r="G28" s="263" t="s">
        <v>449</v>
      </c>
      <c r="H28" s="264" t="s">
        <v>386</v>
      </c>
      <c r="I28" s="267" t="s">
        <v>192</v>
      </c>
      <c r="J28" s="268" t="s">
        <v>447</v>
      </c>
      <c r="K28" s="90"/>
    </row>
    <row r="29" spans="1:11" s="5" customFormat="1" x14ac:dyDescent="0.25">
      <c r="A29" s="4" t="s">
        <v>31</v>
      </c>
      <c r="B29" s="4" t="s">
        <v>36</v>
      </c>
      <c r="C29" s="19" t="s">
        <v>37</v>
      </c>
      <c r="D29" s="19"/>
      <c r="E29" s="323" t="s">
        <v>119</v>
      </c>
      <c r="F29" s="324"/>
      <c r="G29" s="324"/>
      <c r="H29" s="324"/>
      <c r="I29" s="324"/>
      <c r="J29" s="325"/>
      <c r="K29" s="234"/>
    </row>
    <row r="30" spans="1:11" s="5" customFormat="1" ht="81.75" customHeight="1" x14ac:dyDescent="0.25">
      <c r="A30" s="4" t="s">
        <v>31</v>
      </c>
      <c r="B30" s="4" t="s">
        <v>36</v>
      </c>
      <c r="C30" s="19" t="s">
        <v>37</v>
      </c>
      <c r="D30" s="19" t="s">
        <v>33</v>
      </c>
      <c r="E30" s="256" t="s">
        <v>193</v>
      </c>
      <c r="F30" s="231" t="s">
        <v>251</v>
      </c>
      <c r="G30" s="241" t="s">
        <v>449</v>
      </c>
      <c r="H30" s="242" t="s">
        <v>386</v>
      </c>
      <c r="I30" s="237" t="s">
        <v>149</v>
      </c>
      <c r="J30" s="240" t="s">
        <v>645</v>
      </c>
      <c r="K30" s="91"/>
    </row>
    <row r="31" spans="1:11" s="5" customFormat="1" x14ac:dyDescent="0.25">
      <c r="A31" s="4" t="s">
        <v>31</v>
      </c>
      <c r="B31" s="4" t="s">
        <v>36</v>
      </c>
      <c r="C31" s="19" t="s">
        <v>38</v>
      </c>
      <c r="D31" s="19"/>
      <c r="E31" s="323" t="s">
        <v>167</v>
      </c>
      <c r="F31" s="324"/>
      <c r="G31" s="324"/>
      <c r="H31" s="324"/>
      <c r="I31" s="324"/>
      <c r="J31" s="324"/>
      <c r="K31" s="325"/>
    </row>
    <row r="32" spans="1:11" s="5" customFormat="1" ht="78.75" customHeight="1" x14ac:dyDescent="0.25">
      <c r="A32" s="4" t="s">
        <v>31</v>
      </c>
      <c r="B32" s="4" t="s">
        <v>36</v>
      </c>
      <c r="C32" s="19" t="s">
        <v>38</v>
      </c>
      <c r="D32" s="19" t="s">
        <v>33</v>
      </c>
      <c r="E32" s="29" t="s">
        <v>194</v>
      </c>
      <c r="F32" s="236" t="s">
        <v>184</v>
      </c>
      <c r="G32" s="241" t="s">
        <v>449</v>
      </c>
      <c r="H32" s="242" t="s">
        <v>386</v>
      </c>
      <c r="I32" s="6" t="s">
        <v>149</v>
      </c>
      <c r="J32" s="34" t="s">
        <v>567</v>
      </c>
      <c r="K32" s="238"/>
    </row>
    <row r="33" spans="1:11" s="5" customFormat="1" ht="15" customHeight="1" x14ac:dyDescent="0.25">
      <c r="A33" s="4" t="s">
        <v>31</v>
      </c>
      <c r="B33" s="4" t="s">
        <v>36</v>
      </c>
      <c r="C33" s="19" t="s">
        <v>101</v>
      </c>
      <c r="D33" s="9"/>
      <c r="E33" s="326" t="s">
        <v>224</v>
      </c>
      <c r="F33" s="327"/>
      <c r="G33" s="326"/>
      <c r="H33" s="326"/>
      <c r="I33" s="326"/>
      <c r="J33" s="326"/>
      <c r="K33" s="326"/>
    </row>
    <row r="34" spans="1:11" s="5" customFormat="1" ht="33" customHeight="1" x14ac:dyDescent="0.25">
      <c r="A34" s="357" t="s">
        <v>31</v>
      </c>
      <c r="B34" s="357" t="s">
        <v>36</v>
      </c>
      <c r="C34" s="357" t="s">
        <v>101</v>
      </c>
      <c r="D34" s="355" t="s">
        <v>33</v>
      </c>
      <c r="E34" s="269" t="s">
        <v>195</v>
      </c>
      <c r="F34" s="363" t="s">
        <v>184</v>
      </c>
      <c r="G34" s="360" t="s">
        <v>449</v>
      </c>
      <c r="H34" s="366" t="s">
        <v>386</v>
      </c>
      <c r="I34" s="330" t="s">
        <v>149</v>
      </c>
      <c r="J34" s="87" t="s">
        <v>568</v>
      </c>
      <c r="K34" s="358"/>
    </row>
    <row r="35" spans="1:11" s="5" customFormat="1" ht="15" customHeight="1" x14ac:dyDescent="0.25">
      <c r="A35" s="355"/>
      <c r="B35" s="355"/>
      <c r="C35" s="355"/>
      <c r="D35" s="355"/>
      <c r="E35" s="270" t="s">
        <v>196</v>
      </c>
      <c r="F35" s="364"/>
      <c r="G35" s="361"/>
      <c r="H35" s="367"/>
      <c r="I35" s="330"/>
      <c r="J35" s="29"/>
      <c r="K35" s="359"/>
    </row>
    <row r="36" spans="1:11" s="5" customFormat="1" ht="15" customHeight="1" x14ac:dyDescent="0.25">
      <c r="A36" s="355"/>
      <c r="B36" s="355"/>
      <c r="C36" s="355"/>
      <c r="D36" s="355"/>
      <c r="E36" s="270" t="s">
        <v>197</v>
      </c>
      <c r="F36" s="364"/>
      <c r="G36" s="361"/>
      <c r="H36" s="367"/>
      <c r="I36" s="330"/>
      <c r="J36" s="29"/>
      <c r="K36" s="359"/>
    </row>
    <row r="37" spans="1:11" s="5" customFormat="1" ht="15" customHeight="1" x14ac:dyDescent="0.25">
      <c r="A37" s="355"/>
      <c r="B37" s="355"/>
      <c r="C37" s="355"/>
      <c r="D37" s="355"/>
      <c r="E37" s="270" t="s">
        <v>198</v>
      </c>
      <c r="F37" s="364"/>
      <c r="G37" s="361"/>
      <c r="H37" s="367"/>
      <c r="I37" s="330"/>
      <c r="J37" s="29"/>
      <c r="K37" s="359"/>
    </row>
    <row r="38" spans="1:11" s="5" customFormat="1" ht="15" customHeight="1" x14ac:dyDescent="0.25">
      <c r="A38" s="355"/>
      <c r="B38" s="355"/>
      <c r="C38" s="355"/>
      <c r="D38" s="355"/>
      <c r="E38" s="270" t="s">
        <v>199</v>
      </c>
      <c r="F38" s="364"/>
      <c r="G38" s="361"/>
      <c r="H38" s="367"/>
      <c r="I38" s="330"/>
      <c r="J38" s="29"/>
      <c r="K38" s="359"/>
    </row>
    <row r="39" spans="1:11" s="5" customFormat="1" ht="27.75" customHeight="1" x14ac:dyDescent="0.25">
      <c r="A39" s="355"/>
      <c r="B39" s="355"/>
      <c r="C39" s="355"/>
      <c r="D39" s="355"/>
      <c r="E39" s="270" t="s">
        <v>200</v>
      </c>
      <c r="F39" s="364"/>
      <c r="G39" s="361"/>
      <c r="H39" s="367"/>
      <c r="I39" s="330"/>
      <c r="J39" s="29"/>
      <c r="K39" s="359"/>
    </row>
    <row r="40" spans="1:11" s="5" customFormat="1" ht="15" customHeight="1" x14ac:dyDescent="0.25">
      <c r="A40" s="355"/>
      <c r="B40" s="355"/>
      <c r="C40" s="355"/>
      <c r="D40" s="355"/>
      <c r="E40" s="270" t="s">
        <v>201</v>
      </c>
      <c r="F40" s="364"/>
      <c r="G40" s="361"/>
      <c r="H40" s="367"/>
      <c r="I40" s="330"/>
      <c r="J40" s="29"/>
      <c r="K40" s="359"/>
    </row>
    <row r="41" spans="1:11" s="5" customFormat="1" ht="51.75" customHeight="1" x14ac:dyDescent="0.25">
      <c r="A41" s="355"/>
      <c r="B41" s="355"/>
      <c r="C41" s="355"/>
      <c r="D41" s="355"/>
      <c r="E41" s="270" t="s">
        <v>202</v>
      </c>
      <c r="F41" s="364"/>
      <c r="G41" s="361"/>
      <c r="H41" s="367"/>
      <c r="I41" s="330"/>
      <c r="J41" s="29"/>
      <c r="K41" s="359"/>
    </row>
    <row r="42" spans="1:11" s="5" customFormat="1" ht="39" customHeight="1" x14ac:dyDescent="0.25">
      <c r="A42" s="355"/>
      <c r="B42" s="355"/>
      <c r="C42" s="355"/>
      <c r="D42" s="355"/>
      <c r="E42" s="270" t="s">
        <v>203</v>
      </c>
      <c r="F42" s="364"/>
      <c r="G42" s="361"/>
      <c r="H42" s="367"/>
      <c r="I42" s="330"/>
      <c r="J42" s="29"/>
      <c r="K42" s="359"/>
    </row>
    <row r="43" spans="1:11" s="5" customFormat="1" ht="15.75" customHeight="1" x14ac:dyDescent="0.25">
      <c r="A43" s="355"/>
      <c r="B43" s="355"/>
      <c r="C43" s="355"/>
      <c r="D43" s="355"/>
      <c r="E43" s="270" t="s">
        <v>204</v>
      </c>
      <c r="F43" s="364"/>
      <c r="G43" s="361"/>
      <c r="H43" s="367"/>
      <c r="I43" s="330"/>
      <c r="J43" s="29"/>
      <c r="K43" s="359"/>
    </row>
    <row r="44" spans="1:11" s="5" customFormat="1" ht="15" customHeight="1" x14ac:dyDescent="0.25">
      <c r="A44" s="356"/>
      <c r="B44" s="356"/>
      <c r="C44" s="356"/>
      <c r="D44" s="356"/>
      <c r="E44" s="271" t="s">
        <v>205</v>
      </c>
      <c r="F44" s="365"/>
      <c r="G44" s="362"/>
      <c r="H44" s="368"/>
      <c r="I44" s="330"/>
      <c r="J44" s="20"/>
      <c r="K44" s="359"/>
    </row>
    <row r="45" spans="1:11" s="5" customFormat="1" ht="15.75" customHeight="1" x14ac:dyDescent="0.25">
      <c r="A45" s="19" t="s">
        <v>31</v>
      </c>
      <c r="B45" s="19" t="s">
        <v>36</v>
      </c>
      <c r="C45" s="19" t="s">
        <v>102</v>
      </c>
      <c r="D45" s="19"/>
      <c r="E45" s="323" t="s">
        <v>225</v>
      </c>
      <c r="F45" s="369"/>
      <c r="G45" s="324"/>
      <c r="H45" s="324"/>
      <c r="I45" s="324"/>
      <c r="J45" s="370"/>
      <c r="K45" s="325"/>
    </row>
    <row r="46" spans="1:11" s="5" customFormat="1" ht="79.5" customHeight="1" thickBot="1" x14ac:dyDescent="0.3">
      <c r="A46" s="19" t="s">
        <v>31</v>
      </c>
      <c r="B46" s="19" t="s">
        <v>36</v>
      </c>
      <c r="C46" s="19" t="s">
        <v>102</v>
      </c>
      <c r="D46" s="19" t="s">
        <v>33</v>
      </c>
      <c r="E46" s="32" t="s">
        <v>206</v>
      </c>
      <c r="F46" s="21" t="s">
        <v>184</v>
      </c>
      <c r="G46" s="241" t="s">
        <v>449</v>
      </c>
      <c r="H46" s="242" t="s">
        <v>386</v>
      </c>
      <c r="I46" s="38" t="s">
        <v>149</v>
      </c>
      <c r="J46" s="203" t="s">
        <v>563</v>
      </c>
      <c r="K46" s="28"/>
    </row>
    <row r="47" spans="1:11" s="5" customFormat="1" ht="89.25" customHeight="1" thickBot="1" x14ac:dyDescent="0.3">
      <c r="A47" s="19" t="s">
        <v>31</v>
      </c>
      <c r="B47" s="19" t="s">
        <v>36</v>
      </c>
      <c r="C47" s="19" t="s">
        <v>102</v>
      </c>
      <c r="D47" s="19" t="s">
        <v>34</v>
      </c>
      <c r="E47" s="32" t="s">
        <v>207</v>
      </c>
      <c r="F47" s="21" t="s">
        <v>184</v>
      </c>
      <c r="G47" s="241" t="s">
        <v>449</v>
      </c>
      <c r="H47" s="242" t="s">
        <v>386</v>
      </c>
      <c r="I47" s="38" t="s">
        <v>149</v>
      </c>
      <c r="J47" s="204" t="s">
        <v>569</v>
      </c>
      <c r="K47" s="28"/>
    </row>
    <row r="48" spans="1:11" s="5" customFormat="1" ht="78.75" customHeight="1" x14ac:dyDescent="0.25">
      <c r="A48" s="19" t="s">
        <v>31</v>
      </c>
      <c r="B48" s="19" t="s">
        <v>36</v>
      </c>
      <c r="C48" s="19" t="s">
        <v>102</v>
      </c>
      <c r="D48" s="19" t="s">
        <v>35</v>
      </c>
      <c r="E48" s="32" t="s">
        <v>208</v>
      </c>
      <c r="F48" s="21" t="s">
        <v>184</v>
      </c>
      <c r="G48" s="241" t="s">
        <v>449</v>
      </c>
      <c r="H48" s="242" t="s">
        <v>386</v>
      </c>
      <c r="I48" s="38" t="s">
        <v>149</v>
      </c>
      <c r="J48" s="203" t="s">
        <v>564</v>
      </c>
      <c r="K48" s="28"/>
    </row>
    <row r="49" spans="1:11" s="5" customFormat="1" ht="76.5" customHeight="1" x14ac:dyDescent="0.25">
      <c r="A49" s="19" t="s">
        <v>31</v>
      </c>
      <c r="B49" s="19" t="s">
        <v>36</v>
      </c>
      <c r="C49" s="19" t="s">
        <v>102</v>
      </c>
      <c r="D49" s="19" t="s">
        <v>106</v>
      </c>
      <c r="E49" s="32" t="s">
        <v>209</v>
      </c>
      <c r="F49" s="21" t="s">
        <v>184</v>
      </c>
      <c r="G49" s="241" t="s">
        <v>449</v>
      </c>
      <c r="H49" s="242" t="s">
        <v>386</v>
      </c>
      <c r="I49" s="38" t="s">
        <v>149</v>
      </c>
      <c r="J49" s="374" t="s">
        <v>570</v>
      </c>
      <c r="K49" s="28"/>
    </row>
    <row r="50" spans="1:11" s="5" customFormat="1" ht="80.25" customHeight="1" x14ac:dyDescent="0.25">
      <c r="A50" s="19" t="s">
        <v>31</v>
      </c>
      <c r="B50" s="19" t="s">
        <v>36</v>
      </c>
      <c r="C50" s="19" t="s">
        <v>102</v>
      </c>
      <c r="D50" s="19" t="s">
        <v>107</v>
      </c>
      <c r="E50" s="32" t="s">
        <v>210</v>
      </c>
      <c r="F50" s="21" t="s">
        <v>184</v>
      </c>
      <c r="G50" s="241" t="s">
        <v>449</v>
      </c>
      <c r="H50" s="242" t="s">
        <v>386</v>
      </c>
      <c r="I50" s="38" t="s">
        <v>149</v>
      </c>
      <c r="J50" s="375"/>
      <c r="K50" s="28"/>
    </row>
    <row r="51" spans="1:11" s="5" customFormat="1" ht="79.5" customHeight="1" x14ac:dyDescent="0.25">
      <c r="A51" s="19" t="s">
        <v>31</v>
      </c>
      <c r="B51" s="19" t="s">
        <v>36</v>
      </c>
      <c r="C51" s="19" t="s">
        <v>102</v>
      </c>
      <c r="D51" s="19" t="s">
        <v>108</v>
      </c>
      <c r="E51" s="32" t="s">
        <v>211</v>
      </c>
      <c r="F51" s="21" t="s">
        <v>184</v>
      </c>
      <c r="G51" s="241" t="s">
        <v>449</v>
      </c>
      <c r="H51" s="242" t="s">
        <v>386</v>
      </c>
      <c r="I51" s="38" t="s">
        <v>149</v>
      </c>
      <c r="J51" s="376"/>
      <c r="K51" s="28"/>
    </row>
    <row r="52" spans="1:11" s="5" customFormat="1" ht="15" customHeight="1" x14ac:dyDescent="0.25">
      <c r="A52" s="19" t="s">
        <v>31</v>
      </c>
      <c r="B52" s="19" t="s">
        <v>36</v>
      </c>
      <c r="C52" s="19" t="s">
        <v>103</v>
      </c>
      <c r="D52" s="19"/>
      <c r="E52" s="323" t="s">
        <v>120</v>
      </c>
      <c r="F52" s="324"/>
      <c r="G52" s="324"/>
      <c r="H52" s="324"/>
      <c r="I52" s="324"/>
      <c r="J52" s="369"/>
      <c r="K52" s="325"/>
    </row>
    <row r="53" spans="1:11" s="5" customFormat="1" ht="78.75" customHeight="1" x14ac:dyDescent="0.25">
      <c r="A53" s="19" t="s">
        <v>31</v>
      </c>
      <c r="B53" s="19" t="s">
        <v>36</v>
      </c>
      <c r="C53" s="19" t="s">
        <v>103</v>
      </c>
      <c r="D53" s="19" t="s">
        <v>33</v>
      </c>
      <c r="E53" s="32" t="s">
        <v>212</v>
      </c>
      <c r="F53" s="32" t="s">
        <v>184</v>
      </c>
      <c r="G53" s="241" t="s">
        <v>449</v>
      </c>
      <c r="H53" s="242" t="s">
        <v>386</v>
      </c>
      <c r="I53" s="39" t="s">
        <v>149</v>
      </c>
      <c r="J53" s="374" t="s">
        <v>563</v>
      </c>
      <c r="K53" s="238"/>
    </row>
    <row r="54" spans="1:11" s="5" customFormat="1" ht="79.5" customHeight="1" x14ac:dyDescent="0.25">
      <c r="A54" s="19" t="s">
        <v>31</v>
      </c>
      <c r="B54" s="19" t="s">
        <v>36</v>
      </c>
      <c r="C54" s="19" t="s">
        <v>103</v>
      </c>
      <c r="D54" s="19" t="s">
        <v>34</v>
      </c>
      <c r="E54" s="32" t="s">
        <v>208</v>
      </c>
      <c r="F54" s="32" t="s">
        <v>184</v>
      </c>
      <c r="G54" s="241" t="s">
        <v>449</v>
      </c>
      <c r="H54" s="242" t="s">
        <v>386</v>
      </c>
      <c r="I54" s="39" t="s">
        <v>149</v>
      </c>
      <c r="J54" s="376"/>
      <c r="K54" s="238"/>
    </row>
    <row r="55" spans="1:11" s="5" customFormat="1" ht="78.75" customHeight="1" x14ac:dyDescent="0.25">
      <c r="A55" s="19" t="s">
        <v>31</v>
      </c>
      <c r="B55" s="19" t="s">
        <v>36</v>
      </c>
      <c r="C55" s="19" t="s">
        <v>103</v>
      </c>
      <c r="D55" s="19" t="s">
        <v>35</v>
      </c>
      <c r="E55" s="32" t="s">
        <v>259</v>
      </c>
      <c r="F55" s="32" t="s">
        <v>184</v>
      </c>
      <c r="G55" s="241" t="s">
        <v>449</v>
      </c>
      <c r="H55" s="242" t="s">
        <v>386</v>
      </c>
      <c r="I55" s="39" t="s">
        <v>149</v>
      </c>
      <c r="J55" s="374" t="s">
        <v>571</v>
      </c>
      <c r="K55" s="238"/>
    </row>
    <row r="56" spans="1:11" s="5" customFormat="1" ht="76.5" customHeight="1" x14ac:dyDescent="0.25">
      <c r="A56" s="19" t="s">
        <v>31</v>
      </c>
      <c r="B56" s="19" t="s">
        <v>36</v>
      </c>
      <c r="C56" s="19" t="s">
        <v>103</v>
      </c>
      <c r="D56" s="19" t="s">
        <v>106</v>
      </c>
      <c r="E56" s="32" t="s">
        <v>213</v>
      </c>
      <c r="F56" s="21" t="s">
        <v>184</v>
      </c>
      <c r="G56" s="241" t="s">
        <v>449</v>
      </c>
      <c r="H56" s="242" t="s">
        <v>386</v>
      </c>
      <c r="I56" s="39" t="s">
        <v>149</v>
      </c>
      <c r="J56" s="376"/>
      <c r="K56" s="238"/>
    </row>
    <row r="57" spans="1:11" s="5" customFormat="1" x14ac:dyDescent="0.25">
      <c r="A57" s="19" t="s">
        <v>31</v>
      </c>
      <c r="B57" s="19" t="s">
        <v>36</v>
      </c>
      <c r="C57" s="19" t="s">
        <v>104</v>
      </c>
      <c r="D57" s="19"/>
      <c r="E57" s="377" t="s">
        <v>49</v>
      </c>
      <c r="F57" s="378"/>
      <c r="G57" s="378"/>
      <c r="H57" s="378"/>
      <c r="I57" s="378"/>
      <c r="J57" s="379"/>
      <c r="K57" s="24"/>
    </row>
    <row r="58" spans="1:11" s="5" customFormat="1" ht="79.5" customHeight="1" x14ac:dyDescent="0.25">
      <c r="A58" s="19" t="s">
        <v>31</v>
      </c>
      <c r="B58" s="19" t="s">
        <v>36</v>
      </c>
      <c r="C58" s="19" t="s">
        <v>104</v>
      </c>
      <c r="D58" s="19" t="s">
        <v>33</v>
      </c>
      <c r="E58" s="231" t="s">
        <v>148</v>
      </c>
      <c r="F58" s="231" t="s">
        <v>450</v>
      </c>
      <c r="G58" s="241" t="s">
        <v>449</v>
      </c>
      <c r="H58" s="242" t="s">
        <v>386</v>
      </c>
      <c r="I58" s="6" t="s">
        <v>149</v>
      </c>
      <c r="J58" s="25" t="s">
        <v>572</v>
      </c>
      <c r="K58" s="24"/>
    </row>
    <row r="59" spans="1:11" s="5" customFormat="1" ht="77.25" customHeight="1" x14ac:dyDescent="0.25">
      <c r="A59" s="19" t="s">
        <v>31</v>
      </c>
      <c r="B59" s="19" t="s">
        <v>36</v>
      </c>
      <c r="C59" s="19" t="s">
        <v>104</v>
      </c>
      <c r="D59" s="19" t="s">
        <v>34</v>
      </c>
      <c r="E59" s="231" t="s">
        <v>150</v>
      </c>
      <c r="F59" s="231" t="s">
        <v>450</v>
      </c>
      <c r="G59" s="241" t="s">
        <v>449</v>
      </c>
      <c r="H59" s="242" t="s">
        <v>386</v>
      </c>
      <c r="I59" s="6" t="s">
        <v>149</v>
      </c>
      <c r="J59" s="231" t="s">
        <v>303</v>
      </c>
      <c r="K59" s="24"/>
    </row>
    <row r="60" spans="1:11" s="5" customFormat="1" ht="77.25" customHeight="1" x14ac:dyDescent="0.25">
      <c r="A60" s="19" t="s">
        <v>31</v>
      </c>
      <c r="B60" s="19" t="s">
        <v>36</v>
      </c>
      <c r="C60" s="19" t="s">
        <v>104</v>
      </c>
      <c r="D60" s="19" t="s">
        <v>35</v>
      </c>
      <c r="E60" s="231" t="s">
        <v>151</v>
      </c>
      <c r="F60" s="231" t="s">
        <v>450</v>
      </c>
      <c r="G60" s="241" t="s">
        <v>449</v>
      </c>
      <c r="H60" s="242" t="s">
        <v>386</v>
      </c>
      <c r="I60" s="6" t="s">
        <v>149</v>
      </c>
      <c r="J60" s="32" t="s">
        <v>304</v>
      </c>
      <c r="K60" s="24"/>
    </row>
    <row r="61" spans="1:11" s="5" customFormat="1" ht="66.75" customHeight="1" x14ac:dyDescent="0.25">
      <c r="A61" s="19" t="s">
        <v>31</v>
      </c>
      <c r="B61" s="19" t="s">
        <v>36</v>
      </c>
      <c r="C61" s="19" t="s">
        <v>104</v>
      </c>
      <c r="D61" s="19" t="s">
        <v>106</v>
      </c>
      <c r="E61" s="231" t="s">
        <v>152</v>
      </c>
      <c r="F61" s="231" t="s">
        <v>450</v>
      </c>
      <c r="G61" s="241" t="s">
        <v>449</v>
      </c>
      <c r="H61" s="242" t="s">
        <v>386</v>
      </c>
      <c r="I61" s="6" t="s">
        <v>149</v>
      </c>
      <c r="J61" s="32" t="s">
        <v>573</v>
      </c>
      <c r="K61" s="24"/>
    </row>
    <row r="62" spans="1:11" s="5" customFormat="1" ht="76.5" customHeight="1" x14ac:dyDescent="0.25">
      <c r="A62" s="19" t="s">
        <v>31</v>
      </c>
      <c r="B62" s="19" t="s">
        <v>36</v>
      </c>
      <c r="C62" s="19" t="s">
        <v>104</v>
      </c>
      <c r="D62" s="19" t="s">
        <v>107</v>
      </c>
      <c r="E62" s="231" t="s">
        <v>153</v>
      </c>
      <c r="F62" s="231" t="s">
        <v>252</v>
      </c>
      <c r="G62" s="241" t="s">
        <v>449</v>
      </c>
      <c r="H62" s="242" t="s">
        <v>386</v>
      </c>
      <c r="I62" s="6" t="s">
        <v>149</v>
      </c>
      <c r="J62" s="231" t="s">
        <v>305</v>
      </c>
      <c r="K62" s="24"/>
    </row>
    <row r="63" spans="1:11" s="5" customFormat="1" ht="66.75" customHeight="1" x14ac:dyDescent="0.25">
      <c r="A63" s="19" t="s">
        <v>31</v>
      </c>
      <c r="B63" s="19" t="s">
        <v>36</v>
      </c>
      <c r="C63" s="19" t="s">
        <v>104</v>
      </c>
      <c r="D63" s="19" t="s">
        <v>108</v>
      </c>
      <c r="E63" s="231" t="s">
        <v>154</v>
      </c>
      <c r="F63" s="231" t="s">
        <v>450</v>
      </c>
      <c r="G63" s="241" t="s">
        <v>449</v>
      </c>
      <c r="H63" s="242" t="s">
        <v>386</v>
      </c>
      <c r="I63" s="6" t="s">
        <v>149</v>
      </c>
      <c r="J63" s="231" t="s">
        <v>306</v>
      </c>
      <c r="K63" s="24"/>
    </row>
    <row r="64" spans="1:11" s="5" customFormat="1" ht="89.25" x14ac:dyDescent="0.25">
      <c r="A64" s="19" t="s">
        <v>31</v>
      </c>
      <c r="B64" s="19" t="s">
        <v>36</v>
      </c>
      <c r="C64" s="19" t="s">
        <v>104</v>
      </c>
      <c r="D64" s="19" t="s">
        <v>109</v>
      </c>
      <c r="E64" s="231" t="s">
        <v>155</v>
      </c>
      <c r="F64" s="231" t="s">
        <v>450</v>
      </c>
      <c r="G64" s="241" t="s">
        <v>449</v>
      </c>
      <c r="H64" s="242" t="s">
        <v>386</v>
      </c>
      <c r="I64" s="6" t="s">
        <v>149</v>
      </c>
      <c r="J64" s="32" t="s">
        <v>574</v>
      </c>
      <c r="K64" s="24"/>
    </row>
    <row r="65" spans="1:11" s="5" customFormat="1" ht="80.25" customHeight="1" x14ac:dyDescent="0.25">
      <c r="A65" s="19" t="s">
        <v>31</v>
      </c>
      <c r="B65" s="19" t="s">
        <v>36</v>
      </c>
      <c r="C65" s="19" t="s">
        <v>104</v>
      </c>
      <c r="D65" s="19" t="s">
        <v>110</v>
      </c>
      <c r="E65" s="231" t="s">
        <v>156</v>
      </c>
      <c r="F65" s="231" t="s">
        <v>450</v>
      </c>
      <c r="G65" s="241" t="s">
        <v>449</v>
      </c>
      <c r="H65" s="242" t="s">
        <v>386</v>
      </c>
      <c r="I65" s="6" t="s">
        <v>149</v>
      </c>
      <c r="J65" s="32" t="s">
        <v>575</v>
      </c>
      <c r="K65" s="24"/>
    </row>
    <row r="66" spans="1:11" s="5" customFormat="1" ht="77.25" customHeight="1" x14ac:dyDescent="0.25">
      <c r="A66" s="19" t="s">
        <v>31</v>
      </c>
      <c r="B66" s="19" t="s">
        <v>36</v>
      </c>
      <c r="C66" s="19" t="s">
        <v>104</v>
      </c>
      <c r="D66" s="19" t="s">
        <v>111</v>
      </c>
      <c r="E66" s="231" t="s">
        <v>157</v>
      </c>
      <c r="F66" s="231" t="s">
        <v>450</v>
      </c>
      <c r="G66" s="241" t="s">
        <v>449</v>
      </c>
      <c r="H66" s="242" t="s">
        <v>386</v>
      </c>
      <c r="I66" s="6" t="s">
        <v>149</v>
      </c>
      <c r="J66" s="231" t="s">
        <v>576</v>
      </c>
      <c r="K66" s="24"/>
    </row>
    <row r="67" spans="1:11" s="5" customFormat="1" ht="107.25" customHeight="1" x14ac:dyDescent="0.25">
      <c r="A67" s="19" t="s">
        <v>31</v>
      </c>
      <c r="B67" s="19" t="s">
        <v>36</v>
      </c>
      <c r="C67" s="19" t="s">
        <v>104</v>
      </c>
      <c r="D67" s="19" t="s">
        <v>32</v>
      </c>
      <c r="E67" s="231" t="s">
        <v>158</v>
      </c>
      <c r="F67" s="231" t="s">
        <v>452</v>
      </c>
      <c r="G67" s="241" t="s">
        <v>449</v>
      </c>
      <c r="H67" s="242" t="s">
        <v>386</v>
      </c>
      <c r="I67" s="6" t="s">
        <v>149</v>
      </c>
      <c r="J67" s="231" t="s">
        <v>577</v>
      </c>
      <c r="K67" s="24"/>
    </row>
    <row r="68" spans="1:11" s="5" customFormat="1" ht="78.75" customHeight="1" x14ac:dyDescent="0.25">
      <c r="A68" s="19" t="s">
        <v>31</v>
      </c>
      <c r="B68" s="19" t="s">
        <v>36</v>
      </c>
      <c r="C68" s="19" t="s">
        <v>104</v>
      </c>
      <c r="D68" s="19" t="s">
        <v>112</v>
      </c>
      <c r="E68" s="231" t="s">
        <v>159</v>
      </c>
      <c r="F68" s="32" t="s">
        <v>451</v>
      </c>
      <c r="G68" s="241" t="s">
        <v>449</v>
      </c>
      <c r="H68" s="242" t="s">
        <v>386</v>
      </c>
      <c r="I68" s="6" t="s">
        <v>149</v>
      </c>
      <c r="J68" s="32" t="s">
        <v>307</v>
      </c>
      <c r="K68" s="24"/>
    </row>
    <row r="69" spans="1:11" s="5" customFormat="1" ht="117" customHeight="1" x14ac:dyDescent="0.25">
      <c r="A69" s="19" t="s">
        <v>31</v>
      </c>
      <c r="B69" s="19" t="s">
        <v>36</v>
      </c>
      <c r="C69" s="19" t="s">
        <v>104</v>
      </c>
      <c r="D69" s="19" t="s">
        <v>113</v>
      </c>
      <c r="E69" s="231" t="s">
        <v>160</v>
      </c>
      <c r="F69" s="32" t="s">
        <v>451</v>
      </c>
      <c r="G69" s="241" t="s">
        <v>449</v>
      </c>
      <c r="H69" s="242" t="s">
        <v>386</v>
      </c>
      <c r="I69" s="6" t="s">
        <v>149</v>
      </c>
      <c r="J69" s="231" t="s">
        <v>641</v>
      </c>
      <c r="K69" s="24"/>
    </row>
    <row r="70" spans="1:11" s="5" customFormat="1" ht="66.75" customHeight="1" x14ac:dyDescent="0.25">
      <c r="A70" s="19" t="s">
        <v>31</v>
      </c>
      <c r="B70" s="19" t="s">
        <v>36</v>
      </c>
      <c r="C70" s="19" t="s">
        <v>104</v>
      </c>
      <c r="D70" s="19" t="s">
        <v>114</v>
      </c>
      <c r="E70" s="253" t="s">
        <v>161</v>
      </c>
      <c r="F70" s="231" t="s">
        <v>450</v>
      </c>
      <c r="G70" s="241" t="s">
        <v>449</v>
      </c>
      <c r="H70" s="242" t="s">
        <v>386</v>
      </c>
      <c r="I70" s="6" t="s">
        <v>149</v>
      </c>
      <c r="J70" s="231" t="s">
        <v>308</v>
      </c>
      <c r="K70" s="24"/>
    </row>
    <row r="71" spans="1:11" s="5" customFormat="1" x14ac:dyDescent="0.25">
      <c r="A71" s="19" t="s">
        <v>31</v>
      </c>
      <c r="B71" s="19" t="s">
        <v>36</v>
      </c>
      <c r="C71" s="19" t="s">
        <v>105</v>
      </c>
      <c r="D71" s="19"/>
      <c r="E71" s="377" t="s">
        <v>50</v>
      </c>
      <c r="F71" s="378"/>
      <c r="G71" s="378"/>
      <c r="H71" s="378"/>
      <c r="I71" s="378"/>
      <c r="J71" s="378"/>
      <c r="K71" s="379"/>
    </row>
    <row r="72" spans="1:11" s="5" customFormat="1" ht="100.5" customHeight="1" x14ac:dyDescent="0.25">
      <c r="A72" s="19" t="s">
        <v>31</v>
      </c>
      <c r="B72" s="19" t="s">
        <v>36</v>
      </c>
      <c r="C72" s="19" t="s">
        <v>105</v>
      </c>
      <c r="D72" s="19" t="s">
        <v>33</v>
      </c>
      <c r="E72" s="34" t="s">
        <v>162</v>
      </c>
      <c r="F72" s="231" t="s">
        <v>258</v>
      </c>
      <c r="G72" s="241" t="s">
        <v>449</v>
      </c>
      <c r="H72" s="242" t="s">
        <v>386</v>
      </c>
      <c r="I72" s="233" t="s">
        <v>163</v>
      </c>
      <c r="J72" s="231" t="s">
        <v>578</v>
      </c>
      <c r="K72" s="24"/>
    </row>
    <row r="73" spans="1:11" s="5" customFormat="1" ht="77.25" customHeight="1" x14ac:dyDescent="0.25">
      <c r="A73" s="19" t="s">
        <v>31</v>
      </c>
      <c r="B73" s="19" t="s">
        <v>36</v>
      </c>
      <c r="C73" s="19" t="s">
        <v>105</v>
      </c>
      <c r="D73" s="19" t="s">
        <v>34</v>
      </c>
      <c r="E73" s="34" t="s">
        <v>164</v>
      </c>
      <c r="F73" s="231" t="s">
        <v>260</v>
      </c>
      <c r="G73" s="241" t="s">
        <v>449</v>
      </c>
      <c r="H73" s="242" t="s">
        <v>386</v>
      </c>
      <c r="I73" s="56" t="s">
        <v>165</v>
      </c>
      <c r="J73" s="231" t="s">
        <v>368</v>
      </c>
      <c r="K73" s="25"/>
    </row>
    <row r="74" spans="1:11" s="5" customFormat="1" x14ac:dyDescent="0.25">
      <c r="A74" s="19" t="s">
        <v>31</v>
      </c>
      <c r="B74" s="19" t="s">
        <v>36</v>
      </c>
      <c r="C74" s="19" t="s">
        <v>31</v>
      </c>
      <c r="D74" s="19"/>
      <c r="E74" s="22" t="s">
        <v>51</v>
      </c>
      <c r="F74" s="24"/>
      <c r="G74" s="13"/>
      <c r="H74" s="13"/>
      <c r="I74" s="24"/>
      <c r="J74" s="24"/>
      <c r="K74" s="24"/>
    </row>
    <row r="75" spans="1:11" s="5" customFormat="1" ht="86.25" customHeight="1" x14ac:dyDescent="0.25">
      <c r="A75" s="19" t="s">
        <v>31</v>
      </c>
      <c r="B75" s="19" t="s">
        <v>36</v>
      </c>
      <c r="C75" s="19" t="s">
        <v>31</v>
      </c>
      <c r="D75" s="19" t="s">
        <v>33</v>
      </c>
      <c r="E75" s="231" t="s">
        <v>168</v>
      </c>
      <c r="F75" s="231" t="s">
        <v>450</v>
      </c>
      <c r="G75" s="241" t="s">
        <v>449</v>
      </c>
      <c r="H75" s="242" t="s">
        <v>386</v>
      </c>
      <c r="I75" s="231" t="s">
        <v>52</v>
      </c>
      <c r="J75" s="92" t="s">
        <v>579</v>
      </c>
      <c r="K75" s="24"/>
    </row>
    <row r="76" spans="1:11" s="5" customFormat="1" ht="129.75" customHeight="1" x14ac:dyDescent="0.25">
      <c r="A76" s="19" t="s">
        <v>31</v>
      </c>
      <c r="B76" s="19" t="s">
        <v>36</v>
      </c>
      <c r="C76" s="19" t="s">
        <v>31</v>
      </c>
      <c r="D76" s="19" t="s">
        <v>34</v>
      </c>
      <c r="E76" s="34" t="s">
        <v>169</v>
      </c>
      <c r="F76" s="231" t="s">
        <v>450</v>
      </c>
      <c r="G76" s="241" t="s">
        <v>449</v>
      </c>
      <c r="H76" s="242" t="s">
        <v>386</v>
      </c>
      <c r="I76" s="231" t="s">
        <v>52</v>
      </c>
      <c r="J76" s="249" t="s">
        <v>580</v>
      </c>
      <c r="K76" s="249"/>
    </row>
    <row r="77" spans="1:11" s="5" customFormat="1" ht="63.75" x14ac:dyDescent="0.25">
      <c r="A77" s="19" t="s">
        <v>31</v>
      </c>
      <c r="B77" s="19" t="s">
        <v>36</v>
      </c>
      <c r="C77" s="19" t="s">
        <v>31</v>
      </c>
      <c r="D77" s="19" t="s">
        <v>106</v>
      </c>
      <c r="E77" s="231" t="s">
        <v>170</v>
      </c>
      <c r="F77" s="231" t="s">
        <v>450</v>
      </c>
      <c r="G77" s="241" t="s">
        <v>449</v>
      </c>
      <c r="H77" s="242" t="s">
        <v>386</v>
      </c>
      <c r="I77" s="231" t="s">
        <v>54</v>
      </c>
      <c r="J77" s="249" t="s">
        <v>312</v>
      </c>
      <c r="K77" s="249"/>
    </row>
    <row r="78" spans="1:11" s="5" customFormat="1" ht="97.5" customHeight="1" x14ac:dyDescent="0.25">
      <c r="A78" s="19" t="s">
        <v>31</v>
      </c>
      <c r="B78" s="19" t="s">
        <v>36</v>
      </c>
      <c r="C78" s="19" t="s">
        <v>31</v>
      </c>
      <c r="D78" s="19" t="s">
        <v>107</v>
      </c>
      <c r="E78" s="231" t="s">
        <v>171</v>
      </c>
      <c r="F78" s="231" t="s">
        <v>450</v>
      </c>
      <c r="G78" s="241" t="s">
        <v>449</v>
      </c>
      <c r="H78" s="242" t="s">
        <v>386</v>
      </c>
      <c r="I78" s="231" t="s">
        <v>261</v>
      </c>
      <c r="J78" s="249" t="s">
        <v>313</v>
      </c>
      <c r="K78" s="249" t="s">
        <v>53</v>
      </c>
    </row>
    <row r="79" spans="1:11" s="5" customFormat="1" x14ac:dyDescent="0.25">
      <c r="A79" s="4" t="s">
        <v>31</v>
      </c>
      <c r="B79" s="4" t="s">
        <v>36</v>
      </c>
      <c r="C79" s="19" t="s">
        <v>32</v>
      </c>
      <c r="D79" s="19"/>
      <c r="E79" s="22" t="s">
        <v>55</v>
      </c>
      <c r="F79" s="24"/>
      <c r="G79" s="13"/>
      <c r="H79" s="13"/>
      <c r="I79" s="24"/>
      <c r="J79" s="24"/>
      <c r="K79" s="24"/>
    </row>
    <row r="80" spans="1:11" s="5" customFormat="1" ht="204" x14ac:dyDescent="0.25">
      <c r="A80" s="4" t="s">
        <v>31</v>
      </c>
      <c r="B80" s="4" t="s">
        <v>33</v>
      </c>
      <c r="C80" s="19" t="s">
        <v>32</v>
      </c>
      <c r="D80" s="19" t="s">
        <v>33</v>
      </c>
      <c r="E80" s="32" t="s">
        <v>227</v>
      </c>
      <c r="F80" s="231" t="s">
        <v>246</v>
      </c>
      <c r="G80" s="241" t="s">
        <v>449</v>
      </c>
      <c r="H80" s="242" t="s">
        <v>386</v>
      </c>
      <c r="I80" s="231" t="s">
        <v>228</v>
      </c>
      <c r="J80" s="232" t="s">
        <v>462</v>
      </c>
      <c r="K80" s="24"/>
    </row>
    <row r="81" spans="1:11" s="5" customFormat="1" ht="178.5" x14ac:dyDescent="0.25">
      <c r="A81" s="4" t="s">
        <v>31</v>
      </c>
      <c r="B81" s="4" t="s">
        <v>33</v>
      </c>
      <c r="C81" s="19" t="s">
        <v>32</v>
      </c>
      <c r="D81" s="19" t="s">
        <v>34</v>
      </c>
      <c r="E81" s="32" t="s">
        <v>229</v>
      </c>
      <c r="F81" s="231" t="s">
        <v>247</v>
      </c>
      <c r="G81" s="241" t="s">
        <v>449</v>
      </c>
      <c r="H81" s="242" t="s">
        <v>386</v>
      </c>
      <c r="I81" s="231" t="s">
        <v>230</v>
      </c>
      <c r="J81" s="232" t="s">
        <v>463</v>
      </c>
      <c r="K81" s="24"/>
    </row>
    <row r="82" spans="1:11" s="5" customFormat="1" ht="178.5" x14ac:dyDescent="0.25">
      <c r="A82" s="4" t="s">
        <v>31</v>
      </c>
      <c r="B82" s="4" t="s">
        <v>33</v>
      </c>
      <c r="C82" s="19" t="s">
        <v>32</v>
      </c>
      <c r="D82" s="11" t="s">
        <v>35</v>
      </c>
      <c r="E82" s="32" t="s">
        <v>231</v>
      </c>
      <c r="F82" s="231" t="s">
        <v>247</v>
      </c>
      <c r="G82" s="241" t="s">
        <v>449</v>
      </c>
      <c r="H82" s="242" t="s">
        <v>386</v>
      </c>
      <c r="I82" s="231" t="s">
        <v>232</v>
      </c>
      <c r="J82" s="232" t="s">
        <v>464</v>
      </c>
      <c r="K82" s="24"/>
    </row>
    <row r="83" spans="1:11" s="5" customFormat="1" ht="165.75" x14ac:dyDescent="0.25">
      <c r="A83" s="4" t="s">
        <v>31</v>
      </c>
      <c r="B83" s="4" t="s">
        <v>33</v>
      </c>
      <c r="C83" s="19" t="s">
        <v>32</v>
      </c>
      <c r="D83" s="11" t="s">
        <v>106</v>
      </c>
      <c r="E83" s="32" t="s">
        <v>233</v>
      </c>
      <c r="F83" s="231" t="s">
        <v>248</v>
      </c>
      <c r="G83" s="241" t="s">
        <v>449</v>
      </c>
      <c r="H83" s="242" t="s">
        <v>386</v>
      </c>
      <c r="I83" s="231" t="s">
        <v>326</v>
      </c>
      <c r="J83" s="232" t="s">
        <v>327</v>
      </c>
      <c r="K83" s="24"/>
    </row>
    <row r="84" spans="1:11" s="5" customFormat="1" ht="165.75" x14ac:dyDescent="0.25">
      <c r="A84" s="4" t="s">
        <v>31</v>
      </c>
      <c r="B84" s="4" t="s">
        <v>33</v>
      </c>
      <c r="C84" s="19" t="s">
        <v>32</v>
      </c>
      <c r="D84" s="16" t="s">
        <v>108</v>
      </c>
      <c r="E84" s="32" t="s">
        <v>234</v>
      </c>
      <c r="F84" s="231" t="s">
        <v>244</v>
      </c>
      <c r="G84" s="241" t="s">
        <v>449</v>
      </c>
      <c r="H84" s="242" t="s">
        <v>386</v>
      </c>
      <c r="I84" s="231" t="s">
        <v>235</v>
      </c>
      <c r="J84" s="232" t="s">
        <v>328</v>
      </c>
      <c r="K84" s="24"/>
    </row>
    <row r="85" spans="1:11" s="5" customFormat="1" ht="225" customHeight="1" x14ac:dyDescent="0.25">
      <c r="A85" s="4" t="s">
        <v>31</v>
      </c>
      <c r="B85" s="4" t="s">
        <v>33</v>
      </c>
      <c r="C85" s="19" t="s">
        <v>32</v>
      </c>
      <c r="D85" s="16" t="s">
        <v>109</v>
      </c>
      <c r="E85" s="231" t="s">
        <v>245</v>
      </c>
      <c r="F85" s="231" t="s">
        <v>247</v>
      </c>
      <c r="G85" s="241" t="s">
        <v>449</v>
      </c>
      <c r="H85" s="242" t="s">
        <v>386</v>
      </c>
      <c r="I85" s="231" t="s">
        <v>250</v>
      </c>
      <c r="J85" s="232" t="s">
        <v>465</v>
      </c>
      <c r="K85" s="24"/>
    </row>
    <row r="86" spans="1:11" s="5" customFormat="1" ht="165.75" customHeight="1" x14ac:dyDescent="0.25">
      <c r="A86" s="4" t="s">
        <v>31</v>
      </c>
      <c r="B86" s="4" t="s">
        <v>33</v>
      </c>
      <c r="C86" s="19" t="s">
        <v>32</v>
      </c>
      <c r="D86" s="19" t="s">
        <v>110</v>
      </c>
      <c r="E86" s="231" t="s">
        <v>236</v>
      </c>
      <c r="F86" s="272"/>
      <c r="G86" s="241" t="s">
        <v>449</v>
      </c>
      <c r="H86" s="242" t="s">
        <v>386</v>
      </c>
      <c r="I86" s="277" t="s">
        <v>237</v>
      </c>
      <c r="J86" s="232" t="s">
        <v>365</v>
      </c>
      <c r="K86" s="24"/>
    </row>
    <row r="87" spans="1:11" s="5" customFormat="1" ht="89.25" customHeight="1" x14ac:dyDescent="0.25">
      <c r="A87" s="4" t="s">
        <v>31</v>
      </c>
      <c r="B87" s="4" t="s">
        <v>33</v>
      </c>
      <c r="C87" s="19" t="s">
        <v>32</v>
      </c>
      <c r="D87" s="19" t="s">
        <v>111</v>
      </c>
      <c r="E87" s="231" t="s">
        <v>238</v>
      </c>
      <c r="F87" s="231" t="s">
        <v>249</v>
      </c>
      <c r="G87" s="241" t="s">
        <v>449</v>
      </c>
      <c r="H87" s="242" t="s">
        <v>386</v>
      </c>
      <c r="I87" s="277"/>
      <c r="J87" s="232" t="s">
        <v>366</v>
      </c>
      <c r="K87" s="24"/>
    </row>
    <row r="88" spans="1:11" s="5" customFormat="1" ht="178.5" customHeight="1" x14ac:dyDescent="0.25">
      <c r="A88" s="4" t="s">
        <v>31</v>
      </c>
      <c r="B88" s="4" t="s">
        <v>33</v>
      </c>
      <c r="C88" s="19" t="s">
        <v>32</v>
      </c>
      <c r="D88" s="19" t="s">
        <v>32</v>
      </c>
      <c r="E88" s="231" t="s">
        <v>239</v>
      </c>
      <c r="F88" s="231" t="s">
        <v>249</v>
      </c>
      <c r="G88" s="241" t="s">
        <v>449</v>
      </c>
      <c r="H88" s="242" t="s">
        <v>386</v>
      </c>
      <c r="I88" s="277"/>
      <c r="J88" s="232" t="s">
        <v>630</v>
      </c>
      <c r="K88" s="24"/>
    </row>
    <row r="89" spans="1:11" s="5" customFormat="1" x14ac:dyDescent="0.25">
      <c r="A89" s="4" t="s">
        <v>31</v>
      </c>
      <c r="B89" s="4" t="s">
        <v>36</v>
      </c>
      <c r="C89" s="19" t="s">
        <v>112</v>
      </c>
      <c r="D89" s="19"/>
      <c r="E89" s="377" t="s">
        <v>56</v>
      </c>
      <c r="F89" s="378"/>
      <c r="G89" s="378"/>
      <c r="H89" s="378"/>
      <c r="I89" s="379"/>
      <c r="J89" s="24"/>
      <c r="K89" s="24"/>
    </row>
    <row r="90" spans="1:11" s="5" customFormat="1" ht="181.5" customHeight="1" x14ac:dyDescent="0.25">
      <c r="A90" s="4" t="s">
        <v>31</v>
      </c>
      <c r="B90" s="4" t="s">
        <v>36</v>
      </c>
      <c r="C90" s="19" t="s">
        <v>112</v>
      </c>
      <c r="D90" s="19" t="s">
        <v>33</v>
      </c>
      <c r="E90" s="231" t="s">
        <v>174</v>
      </c>
      <c r="F90" s="32" t="s">
        <v>451</v>
      </c>
      <c r="G90" s="241" t="s">
        <v>449</v>
      </c>
      <c r="H90" s="242" t="s">
        <v>386</v>
      </c>
      <c r="I90" s="231" t="s">
        <v>175</v>
      </c>
      <c r="J90" s="231" t="s">
        <v>631</v>
      </c>
      <c r="K90" s="231" t="s">
        <v>632</v>
      </c>
    </row>
    <row r="91" spans="1:11" s="5" customFormat="1" ht="76.5" x14ac:dyDescent="0.25">
      <c r="A91" s="4" t="s">
        <v>31</v>
      </c>
      <c r="B91" s="4" t="s">
        <v>36</v>
      </c>
      <c r="C91" s="19" t="s">
        <v>112</v>
      </c>
      <c r="D91" s="19" t="s">
        <v>34</v>
      </c>
      <c r="E91" s="231" t="s">
        <v>222</v>
      </c>
      <c r="F91" s="32" t="s">
        <v>451</v>
      </c>
      <c r="G91" s="241" t="s">
        <v>449</v>
      </c>
      <c r="H91" s="242" t="s">
        <v>386</v>
      </c>
      <c r="I91" s="231" t="s">
        <v>176</v>
      </c>
      <c r="J91" s="231" t="s">
        <v>633</v>
      </c>
      <c r="K91" s="93"/>
    </row>
    <row r="92" spans="1:11" s="5" customFormat="1" ht="76.5" x14ac:dyDescent="0.25">
      <c r="A92" s="4" t="s">
        <v>31</v>
      </c>
      <c r="B92" s="4" t="s">
        <v>36</v>
      </c>
      <c r="C92" s="19" t="s">
        <v>112</v>
      </c>
      <c r="D92" s="19" t="s">
        <v>35</v>
      </c>
      <c r="E92" s="231" t="s">
        <v>177</v>
      </c>
      <c r="F92" s="32" t="s">
        <v>451</v>
      </c>
      <c r="G92" s="241" t="s">
        <v>449</v>
      </c>
      <c r="H92" s="242" t="s">
        <v>386</v>
      </c>
      <c r="I92" s="231" t="s">
        <v>176</v>
      </c>
      <c r="J92" s="231" t="s">
        <v>634</v>
      </c>
      <c r="K92" s="93"/>
    </row>
    <row r="93" spans="1:11" s="5" customFormat="1" ht="15" customHeight="1" x14ac:dyDescent="0.25">
      <c r="A93" s="19" t="s">
        <v>31</v>
      </c>
      <c r="B93" s="19" t="s">
        <v>33</v>
      </c>
      <c r="C93" s="19"/>
      <c r="D93" s="19"/>
      <c r="E93" s="380" t="s">
        <v>436</v>
      </c>
      <c r="F93" s="381"/>
      <c r="G93" s="381"/>
      <c r="H93" s="381"/>
      <c r="I93" s="381"/>
      <c r="J93" s="382"/>
      <c r="K93" s="24"/>
    </row>
    <row r="94" spans="1:11" s="5" customFormat="1" ht="84" customHeight="1" x14ac:dyDescent="0.25">
      <c r="A94" s="19" t="s">
        <v>31</v>
      </c>
      <c r="B94" s="19" t="s">
        <v>33</v>
      </c>
      <c r="C94" s="19" t="s">
        <v>113</v>
      </c>
      <c r="D94" s="11" t="s">
        <v>33</v>
      </c>
      <c r="E94" s="34" t="s">
        <v>436</v>
      </c>
      <c r="F94" s="32" t="s">
        <v>437</v>
      </c>
      <c r="G94" s="241" t="s">
        <v>449</v>
      </c>
      <c r="H94" s="242" t="s">
        <v>386</v>
      </c>
      <c r="I94" s="231" t="s">
        <v>438</v>
      </c>
      <c r="J94" s="34" t="s">
        <v>448</v>
      </c>
      <c r="K94" s="24"/>
    </row>
    <row r="95" spans="1:11" s="5" customFormat="1" ht="82.5" customHeight="1" x14ac:dyDescent="0.25">
      <c r="A95" s="19" t="s">
        <v>31</v>
      </c>
      <c r="B95" s="19" t="s">
        <v>33</v>
      </c>
      <c r="C95" s="19" t="s">
        <v>113</v>
      </c>
      <c r="D95" s="11" t="s">
        <v>34</v>
      </c>
      <c r="E95" s="231" t="s">
        <v>439</v>
      </c>
      <c r="F95" s="32" t="s">
        <v>437</v>
      </c>
      <c r="G95" s="241" t="s">
        <v>449</v>
      </c>
      <c r="H95" s="242" t="s">
        <v>386</v>
      </c>
      <c r="I95" s="231" t="s">
        <v>438</v>
      </c>
      <c r="J95" s="34" t="s">
        <v>648</v>
      </c>
      <c r="K95" s="24"/>
    </row>
    <row r="96" spans="1:11" s="5" customFormat="1" x14ac:dyDescent="0.25">
      <c r="A96" s="4" t="s">
        <v>31</v>
      </c>
      <c r="B96" s="4" t="s">
        <v>36</v>
      </c>
      <c r="C96" s="19" t="s">
        <v>114</v>
      </c>
      <c r="D96" s="19"/>
      <c r="E96" s="22" t="s">
        <v>57</v>
      </c>
      <c r="F96" s="24"/>
      <c r="G96" s="13"/>
      <c r="H96" s="13"/>
      <c r="I96" s="24"/>
      <c r="J96" s="24"/>
      <c r="K96" s="24"/>
    </row>
    <row r="97" spans="1:11" s="5" customFormat="1" ht="129" customHeight="1" x14ac:dyDescent="0.25">
      <c r="A97" s="4" t="s">
        <v>31</v>
      </c>
      <c r="B97" s="4" t="s">
        <v>36</v>
      </c>
      <c r="C97" s="19" t="s">
        <v>114</v>
      </c>
      <c r="D97" s="11" t="s">
        <v>33</v>
      </c>
      <c r="E97" s="231" t="s">
        <v>262</v>
      </c>
      <c r="F97" s="32" t="s">
        <v>437</v>
      </c>
      <c r="G97" s="241" t="s">
        <v>449</v>
      </c>
      <c r="H97" s="242" t="s">
        <v>386</v>
      </c>
      <c r="I97" s="231" t="s">
        <v>263</v>
      </c>
      <c r="J97" s="249" t="s">
        <v>640</v>
      </c>
      <c r="K97" s="249"/>
    </row>
    <row r="98" spans="1:11" s="5" customFormat="1" ht="111" customHeight="1" x14ac:dyDescent="0.25">
      <c r="A98" s="4" t="s">
        <v>31</v>
      </c>
      <c r="B98" s="4" t="s">
        <v>36</v>
      </c>
      <c r="C98" s="19" t="s">
        <v>114</v>
      </c>
      <c r="D98" s="11" t="s">
        <v>34</v>
      </c>
      <c r="E98" s="231" t="s">
        <v>264</v>
      </c>
      <c r="F98" s="32" t="s">
        <v>437</v>
      </c>
      <c r="G98" s="241" t="s">
        <v>449</v>
      </c>
      <c r="H98" s="242" t="s">
        <v>386</v>
      </c>
      <c r="I98" s="231" t="s">
        <v>59</v>
      </c>
      <c r="J98" s="56" t="s">
        <v>445</v>
      </c>
      <c r="K98" s="24"/>
    </row>
    <row r="99" spans="1:11" s="5" customFormat="1" ht="87" customHeight="1" x14ac:dyDescent="0.25">
      <c r="A99" s="4" t="s">
        <v>31</v>
      </c>
      <c r="B99" s="4" t="s">
        <v>36</v>
      </c>
      <c r="C99" s="19" t="s">
        <v>114</v>
      </c>
      <c r="D99" s="11" t="s">
        <v>35</v>
      </c>
      <c r="E99" s="231" t="s">
        <v>265</v>
      </c>
      <c r="F99" s="32" t="s">
        <v>437</v>
      </c>
      <c r="G99" s="241" t="s">
        <v>449</v>
      </c>
      <c r="H99" s="242" t="s">
        <v>386</v>
      </c>
      <c r="I99" s="231" t="s">
        <v>58</v>
      </c>
      <c r="J99" s="249" t="s">
        <v>581</v>
      </c>
      <c r="K99" s="249"/>
    </row>
    <row r="100" spans="1:11" s="5" customFormat="1" ht="130.5" customHeight="1" x14ac:dyDescent="0.25">
      <c r="A100" s="4" t="s">
        <v>31</v>
      </c>
      <c r="B100" s="4" t="s">
        <v>36</v>
      </c>
      <c r="C100" s="19" t="s">
        <v>114</v>
      </c>
      <c r="D100" s="11" t="s">
        <v>106</v>
      </c>
      <c r="E100" s="231" t="s">
        <v>243</v>
      </c>
      <c r="F100" s="32" t="s">
        <v>285</v>
      </c>
      <c r="G100" s="241" t="s">
        <v>449</v>
      </c>
      <c r="H100" s="242" t="s">
        <v>386</v>
      </c>
      <c r="I100" s="231" t="s">
        <v>58</v>
      </c>
      <c r="J100" s="92" t="s">
        <v>369</v>
      </c>
      <c r="K100" s="24"/>
    </row>
    <row r="101" spans="1:11" s="5" customFormat="1" x14ac:dyDescent="0.25">
      <c r="A101" s="4" t="s">
        <v>31</v>
      </c>
      <c r="B101" s="4" t="s">
        <v>36</v>
      </c>
      <c r="C101" s="19" t="s">
        <v>121</v>
      </c>
      <c r="D101" s="19"/>
      <c r="E101" s="344" t="s">
        <v>60</v>
      </c>
      <c r="F101" s="345"/>
      <c r="G101" s="345"/>
      <c r="H101" s="345"/>
      <c r="I101" s="345"/>
      <c r="J101" s="345"/>
      <c r="K101" s="346"/>
    </row>
    <row r="102" spans="1:11" s="5" customFormat="1" ht="105.75" customHeight="1" x14ac:dyDescent="0.25">
      <c r="A102" s="19" t="s">
        <v>31</v>
      </c>
      <c r="B102" s="19" t="s">
        <v>36</v>
      </c>
      <c r="C102" s="19" t="s">
        <v>121</v>
      </c>
      <c r="D102" s="19" t="s">
        <v>33</v>
      </c>
      <c r="E102" s="231" t="s">
        <v>266</v>
      </c>
      <c r="F102" s="231" t="s">
        <v>267</v>
      </c>
      <c r="G102" s="241" t="s">
        <v>449</v>
      </c>
      <c r="H102" s="242" t="s">
        <v>386</v>
      </c>
      <c r="I102" s="231" t="s">
        <v>268</v>
      </c>
      <c r="J102" s="231" t="s">
        <v>647</v>
      </c>
      <c r="K102" s="40"/>
    </row>
    <row r="103" spans="1:11" s="5" customFormat="1" ht="89.25" x14ac:dyDescent="0.25">
      <c r="A103" s="19" t="s">
        <v>31</v>
      </c>
      <c r="B103" s="19" t="s">
        <v>36</v>
      </c>
      <c r="C103" s="19" t="s">
        <v>121</v>
      </c>
      <c r="D103" s="19" t="s">
        <v>34</v>
      </c>
      <c r="E103" s="231" t="s">
        <v>269</v>
      </c>
      <c r="F103" s="231" t="s">
        <v>267</v>
      </c>
      <c r="G103" s="241" t="s">
        <v>449</v>
      </c>
      <c r="H103" s="242" t="s">
        <v>386</v>
      </c>
      <c r="I103" s="231" t="s">
        <v>270</v>
      </c>
      <c r="J103" s="231" t="s">
        <v>310</v>
      </c>
      <c r="K103" s="40"/>
    </row>
    <row r="104" spans="1:11" s="5" customFormat="1" ht="69.75" customHeight="1" x14ac:dyDescent="0.25">
      <c r="A104" s="19" t="s">
        <v>31</v>
      </c>
      <c r="B104" s="19" t="s">
        <v>36</v>
      </c>
      <c r="C104" s="19" t="s">
        <v>121</v>
      </c>
      <c r="D104" s="19" t="s">
        <v>35</v>
      </c>
      <c r="E104" s="231" t="s">
        <v>271</v>
      </c>
      <c r="F104" s="32" t="s">
        <v>453</v>
      </c>
      <c r="G104" s="241" t="s">
        <v>449</v>
      </c>
      <c r="H104" s="242" t="s">
        <v>386</v>
      </c>
      <c r="I104" s="231" t="s">
        <v>270</v>
      </c>
      <c r="J104" s="231" t="s">
        <v>641</v>
      </c>
      <c r="K104" s="65" t="s">
        <v>309</v>
      </c>
    </row>
    <row r="105" spans="1:11" s="5" customFormat="1" ht="140.25" x14ac:dyDescent="0.25">
      <c r="A105" s="4" t="s">
        <v>31</v>
      </c>
      <c r="B105" s="4" t="s">
        <v>36</v>
      </c>
      <c r="C105" s="19" t="s">
        <v>121</v>
      </c>
      <c r="D105" s="85" t="s">
        <v>106</v>
      </c>
      <c r="E105" s="231" t="s">
        <v>172</v>
      </c>
      <c r="F105" s="32" t="s">
        <v>248</v>
      </c>
      <c r="G105" s="241" t="s">
        <v>449</v>
      </c>
      <c r="H105" s="242" t="s">
        <v>386</v>
      </c>
      <c r="I105" s="231" t="s">
        <v>173</v>
      </c>
      <c r="J105" s="231" t="s">
        <v>446</v>
      </c>
      <c r="K105" s="24"/>
    </row>
    <row r="106" spans="1:11" s="5" customFormat="1" x14ac:dyDescent="0.25">
      <c r="A106" s="19" t="s">
        <v>31</v>
      </c>
      <c r="B106" s="19" t="s">
        <v>36</v>
      </c>
      <c r="C106" s="19" t="s">
        <v>440</v>
      </c>
      <c r="D106" s="85"/>
      <c r="E106" s="371" t="s">
        <v>526</v>
      </c>
      <c r="F106" s="372"/>
      <c r="G106" s="372"/>
      <c r="H106" s="372"/>
      <c r="I106" s="372"/>
      <c r="J106" s="372"/>
      <c r="K106" s="373"/>
    </row>
    <row r="107" spans="1:11" s="5" customFormat="1" ht="76.5" x14ac:dyDescent="0.25">
      <c r="A107" s="19" t="s">
        <v>31</v>
      </c>
      <c r="B107" s="19" t="s">
        <v>36</v>
      </c>
      <c r="C107" s="19" t="s">
        <v>440</v>
      </c>
      <c r="D107" s="85" t="s">
        <v>33</v>
      </c>
      <c r="E107" s="231" t="s">
        <v>441</v>
      </c>
      <c r="F107" s="32" t="s">
        <v>437</v>
      </c>
      <c r="G107" s="241" t="s">
        <v>449</v>
      </c>
      <c r="H107" s="242" t="s">
        <v>386</v>
      </c>
      <c r="I107" s="231" t="s">
        <v>438</v>
      </c>
      <c r="J107" s="273" t="s">
        <v>646</v>
      </c>
      <c r="K107" s="24"/>
    </row>
    <row r="108" spans="1:11" s="5" customFormat="1" ht="19.5" thickBot="1" x14ac:dyDescent="0.35">
      <c r="A108" s="4" t="s">
        <v>31</v>
      </c>
      <c r="B108" s="4" t="s">
        <v>37</v>
      </c>
      <c r="C108" s="19"/>
      <c r="D108" s="19"/>
      <c r="E108" s="334" t="s">
        <v>61</v>
      </c>
      <c r="F108" s="335"/>
      <c r="G108" s="335"/>
      <c r="H108" s="335"/>
      <c r="I108" s="335"/>
      <c r="J108" s="335"/>
      <c r="K108" s="340"/>
    </row>
    <row r="109" spans="1:11" s="5" customFormat="1" ht="65.25" customHeight="1" thickBot="1" x14ac:dyDescent="0.3">
      <c r="A109" s="4" t="s">
        <v>31</v>
      </c>
      <c r="B109" s="4" t="s">
        <v>37</v>
      </c>
      <c r="C109" s="19" t="s">
        <v>36</v>
      </c>
      <c r="D109" s="19"/>
      <c r="E109" s="57" t="s">
        <v>272</v>
      </c>
      <c r="F109" s="17" t="s">
        <v>273</v>
      </c>
      <c r="G109" s="241" t="s">
        <v>449</v>
      </c>
      <c r="H109" s="242" t="s">
        <v>386</v>
      </c>
      <c r="I109" s="17" t="s">
        <v>149</v>
      </c>
      <c r="J109" s="30"/>
      <c r="K109" s="24"/>
    </row>
    <row r="110" spans="1:11" s="5" customFormat="1" ht="54" customHeight="1" thickBot="1" x14ac:dyDescent="0.3">
      <c r="A110" s="4" t="s">
        <v>31</v>
      </c>
      <c r="B110" s="4" t="s">
        <v>37</v>
      </c>
      <c r="C110" s="19" t="s">
        <v>36</v>
      </c>
      <c r="D110" s="19" t="s">
        <v>33</v>
      </c>
      <c r="E110" s="34" t="s">
        <v>274</v>
      </c>
      <c r="F110" s="231" t="s">
        <v>273</v>
      </c>
      <c r="G110" s="241" t="s">
        <v>449</v>
      </c>
      <c r="H110" s="242" t="s">
        <v>386</v>
      </c>
      <c r="I110" s="231" t="s">
        <v>149</v>
      </c>
      <c r="J110" s="31" t="s">
        <v>600</v>
      </c>
      <c r="K110" s="24"/>
    </row>
    <row r="111" spans="1:11" s="5" customFormat="1" ht="34.5" customHeight="1" x14ac:dyDescent="0.25">
      <c r="A111" s="4" t="s">
        <v>31</v>
      </c>
      <c r="B111" s="4" t="s">
        <v>37</v>
      </c>
      <c r="C111" s="19" t="s">
        <v>37</v>
      </c>
      <c r="D111" s="41"/>
      <c r="E111" s="371" t="s">
        <v>275</v>
      </c>
      <c r="F111" s="372"/>
      <c r="G111" s="372"/>
      <c r="H111" s="372"/>
      <c r="I111" s="372"/>
      <c r="J111" s="373"/>
      <c r="K111" s="24"/>
    </row>
    <row r="112" spans="1:11" s="5" customFormat="1" ht="66" customHeight="1" x14ac:dyDescent="0.25">
      <c r="A112" s="4" t="s">
        <v>31</v>
      </c>
      <c r="B112" s="4" t="s">
        <v>37</v>
      </c>
      <c r="C112" s="19" t="s">
        <v>37</v>
      </c>
      <c r="D112" s="19" t="s">
        <v>33</v>
      </c>
      <c r="E112" s="58" t="s">
        <v>62</v>
      </c>
      <c r="F112" s="231" t="s">
        <v>276</v>
      </c>
      <c r="G112" s="241" t="s">
        <v>449</v>
      </c>
      <c r="H112" s="242" t="s">
        <v>386</v>
      </c>
      <c r="I112" s="32" t="s">
        <v>214</v>
      </c>
      <c r="J112" s="94" t="s">
        <v>601</v>
      </c>
      <c r="K112" s="24"/>
    </row>
    <row r="113" spans="1:11" s="5" customFormat="1" ht="172.5" customHeight="1" x14ac:dyDescent="0.25">
      <c r="A113" s="19"/>
      <c r="B113" s="19"/>
      <c r="C113" s="19"/>
      <c r="D113" s="19"/>
      <c r="E113" s="32" t="s">
        <v>358</v>
      </c>
      <c r="F113" s="231" t="s">
        <v>276</v>
      </c>
      <c r="G113" s="241" t="s">
        <v>449</v>
      </c>
      <c r="H113" s="242" t="s">
        <v>386</v>
      </c>
      <c r="I113" s="32" t="s">
        <v>214</v>
      </c>
      <c r="J113" s="95" t="s">
        <v>602</v>
      </c>
      <c r="K113" s="24"/>
    </row>
    <row r="114" spans="1:11" s="5" customFormat="1" ht="288.75" customHeight="1" thickBot="1" x14ac:dyDescent="0.3">
      <c r="A114" s="4" t="s">
        <v>31</v>
      </c>
      <c r="B114" s="4" t="s">
        <v>37</v>
      </c>
      <c r="C114" s="19" t="s">
        <v>37</v>
      </c>
      <c r="D114" s="19" t="s">
        <v>35</v>
      </c>
      <c r="E114" s="59" t="s">
        <v>277</v>
      </c>
      <c r="F114" s="231" t="s">
        <v>276</v>
      </c>
      <c r="G114" s="241" t="s">
        <v>449</v>
      </c>
      <c r="H114" s="242" t="s">
        <v>386</v>
      </c>
      <c r="I114" s="32" t="s">
        <v>278</v>
      </c>
      <c r="J114" s="31" t="s">
        <v>603</v>
      </c>
      <c r="K114" s="243"/>
    </row>
    <row r="115" spans="1:11" s="5" customFormat="1" ht="80.25" customHeight="1" thickBot="1" x14ac:dyDescent="0.3">
      <c r="A115" s="19" t="s">
        <v>31</v>
      </c>
      <c r="B115" s="19" t="s">
        <v>37</v>
      </c>
      <c r="C115" s="19" t="s">
        <v>37</v>
      </c>
      <c r="D115" s="19" t="s">
        <v>35</v>
      </c>
      <c r="E115" s="32" t="s">
        <v>63</v>
      </c>
      <c r="F115" s="231" t="s">
        <v>276</v>
      </c>
      <c r="G115" s="241" t="s">
        <v>449</v>
      </c>
      <c r="H115" s="242" t="s">
        <v>386</v>
      </c>
      <c r="I115" s="32" t="s">
        <v>279</v>
      </c>
      <c r="J115" s="31" t="s">
        <v>642</v>
      </c>
      <c r="K115" s="24"/>
    </row>
    <row r="116" spans="1:11" s="5" customFormat="1" ht="78.75" customHeight="1" thickBot="1" x14ac:dyDescent="0.3">
      <c r="A116" s="19" t="s">
        <v>31</v>
      </c>
      <c r="B116" s="19" t="s">
        <v>37</v>
      </c>
      <c r="C116" s="19" t="s">
        <v>37</v>
      </c>
      <c r="D116" s="19" t="s">
        <v>106</v>
      </c>
      <c r="E116" s="32" t="s">
        <v>64</v>
      </c>
      <c r="F116" s="231" t="s">
        <v>276</v>
      </c>
      <c r="G116" s="241" t="s">
        <v>449</v>
      </c>
      <c r="H116" s="242" t="s">
        <v>386</v>
      </c>
      <c r="I116" s="60" t="s">
        <v>280</v>
      </c>
      <c r="J116" s="31" t="s">
        <v>604</v>
      </c>
      <c r="K116" s="47"/>
    </row>
    <row r="117" spans="1:11" s="5" customFormat="1" ht="104.25" customHeight="1" x14ac:dyDescent="0.25">
      <c r="A117" s="19" t="s">
        <v>31</v>
      </c>
      <c r="B117" s="19" t="s">
        <v>37</v>
      </c>
      <c r="C117" s="19" t="s">
        <v>37</v>
      </c>
      <c r="D117" s="19" t="s">
        <v>107</v>
      </c>
      <c r="E117" s="32" t="s">
        <v>281</v>
      </c>
      <c r="F117" s="231" t="s">
        <v>276</v>
      </c>
      <c r="G117" s="241" t="s">
        <v>449</v>
      </c>
      <c r="H117" s="242" t="s">
        <v>386</v>
      </c>
      <c r="I117" s="231" t="s">
        <v>282</v>
      </c>
      <c r="J117" s="48" t="s">
        <v>643</v>
      </c>
      <c r="K117" s="24"/>
    </row>
    <row r="118" spans="1:11" s="5" customFormat="1" ht="18" customHeight="1" x14ac:dyDescent="0.25">
      <c r="A118" s="19" t="s">
        <v>31</v>
      </c>
      <c r="B118" s="19" t="s">
        <v>38</v>
      </c>
      <c r="C118" s="19"/>
      <c r="D118" s="19"/>
      <c r="E118" s="371" t="s">
        <v>283</v>
      </c>
      <c r="F118" s="372"/>
      <c r="G118" s="372"/>
      <c r="H118" s="372"/>
      <c r="I118" s="372"/>
      <c r="J118" s="373"/>
      <c r="K118" s="24"/>
    </row>
    <row r="119" spans="1:11" s="5" customFormat="1" ht="41.25" customHeight="1" x14ac:dyDescent="0.25">
      <c r="A119" s="19" t="s">
        <v>31</v>
      </c>
      <c r="B119" s="19" t="s">
        <v>38</v>
      </c>
      <c r="C119" s="19" t="s">
        <v>38</v>
      </c>
      <c r="D119" s="19" t="s">
        <v>33</v>
      </c>
      <c r="E119" s="32" t="s">
        <v>284</v>
      </c>
      <c r="F119" s="231" t="s">
        <v>285</v>
      </c>
      <c r="G119" s="241" t="s">
        <v>449</v>
      </c>
      <c r="H119" s="242" t="s">
        <v>386</v>
      </c>
      <c r="I119" s="231" t="s">
        <v>286</v>
      </c>
      <c r="J119" s="231" t="s">
        <v>610</v>
      </c>
      <c r="K119" s="24"/>
    </row>
    <row r="120" spans="1:11" s="5" customFormat="1" ht="40.5" customHeight="1" x14ac:dyDescent="0.25">
      <c r="A120" s="19" t="s">
        <v>31</v>
      </c>
      <c r="B120" s="19" t="s">
        <v>38</v>
      </c>
      <c r="C120" s="19" t="s">
        <v>38</v>
      </c>
      <c r="D120" s="19" t="s">
        <v>34</v>
      </c>
      <c r="E120" s="32" t="s">
        <v>287</v>
      </c>
      <c r="F120" s="231" t="s">
        <v>285</v>
      </c>
      <c r="G120" s="241" t="s">
        <v>449</v>
      </c>
      <c r="H120" s="242" t="s">
        <v>386</v>
      </c>
      <c r="I120" s="231" t="s">
        <v>286</v>
      </c>
      <c r="J120" s="231" t="s">
        <v>611</v>
      </c>
      <c r="K120" s="24"/>
    </row>
    <row r="121" spans="1:11" s="5" customFormat="1" ht="39" customHeight="1" x14ac:dyDescent="0.25">
      <c r="A121" s="19" t="s">
        <v>31</v>
      </c>
      <c r="B121" s="19" t="s">
        <v>38</v>
      </c>
      <c r="C121" s="19" t="s">
        <v>38</v>
      </c>
      <c r="D121" s="19" t="s">
        <v>35</v>
      </c>
      <c r="E121" s="32" t="s">
        <v>288</v>
      </c>
      <c r="F121" s="231" t="s">
        <v>285</v>
      </c>
      <c r="G121" s="241" t="s">
        <v>449</v>
      </c>
      <c r="H121" s="242" t="s">
        <v>386</v>
      </c>
      <c r="I121" s="231" t="s">
        <v>286</v>
      </c>
      <c r="J121" s="231" t="s">
        <v>612</v>
      </c>
      <c r="K121" s="24"/>
    </row>
    <row r="122" spans="1:11" s="5" customFormat="1" ht="42" customHeight="1" x14ac:dyDescent="0.25">
      <c r="A122" s="19" t="s">
        <v>31</v>
      </c>
      <c r="B122" s="19" t="s">
        <v>38</v>
      </c>
      <c r="C122" s="19" t="s">
        <v>38</v>
      </c>
      <c r="D122" s="19" t="s">
        <v>106</v>
      </c>
      <c r="E122" s="32" t="s">
        <v>289</v>
      </c>
      <c r="F122" s="231" t="s">
        <v>273</v>
      </c>
      <c r="G122" s="241" t="s">
        <v>449</v>
      </c>
      <c r="H122" s="242" t="s">
        <v>386</v>
      </c>
      <c r="I122" s="231" t="s">
        <v>286</v>
      </c>
      <c r="J122" s="231" t="s">
        <v>613</v>
      </c>
      <c r="K122" s="24"/>
    </row>
    <row r="123" spans="1:11" s="5" customFormat="1" ht="18.75" x14ac:dyDescent="0.3">
      <c r="A123" s="4" t="s">
        <v>31</v>
      </c>
      <c r="B123" s="4" t="s">
        <v>38</v>
      </c>
      <c r="C123" s="19"/>
      <c r="D123" s="19"/>
      <c r="E123" s="337" t="s">
        <v>65</v>
      </c>
      <c r="F123" s="338"/>
      <c r="G123" s="338"/>
      <c r="H123" s="338"/>
      <c r="I123" s="338"/>
      <c r="J123" s="338"/>
      <c r="K123" s="339"/>
    </row>
    <row r="124" spans="1:11" s="5" customFormat="1" ht="16.5" customHeight="1" x14ac:dyDescent="0.25">
      <c r="A124" s="4" t="s">
        <v>31</v>
      </c>
      <c r="B124" s="4" t="s">
        <v>38</v>
      </c>
      <c r="C124" s="19" t="s">
        <v>36</v>
      </c>
      <c r="D124" s="86"/>
      <c r="E124" s="61" t="s">
        <v>272</v>
      </c>
      <c r="F124" s="62"/>
      <c r="G124" s="62"/>
      <c r="H124" s="62"/>
      <c r="I124" s="62"/>
      <c r="J124" s="231"/>
      <c r="K124" s="231"/>
    </row>
    <row r="125" spans="1:11" s="5" customFormat="1" ht="55.5" customHeight="1" x14ac:dyDescent="0.25">
      <c r="A125" s="4" t="s">
        <v>31</v>
      </c>
      <c r="B125" s="4" t="s">
        <v>38</v>
      </c>
      <c r="C125" s="19" t="s">
        <v>36</v>
      </c>
      <c r="D125" s="19" t="s">
        <v>33</v>
      </c>
      <c r="E125" s="32" t="s">
        <v>217</v>
      </c>
      <c r="F125" s="231" t="s">
        <v>66</v>
      </c>
      <c r="G125" s="241" t="s">
        <v>449</v>
      </c>
      <c r="H125" s="242" t="s">
        <v>386</v>
      </c>
      <c r="I125" s="231" t="s">
        <v>149</v>
      </c>
      <c r="J125" s="231" t="s">
        <v>599</v>
      </c>
      <c r="K125" s="231"/>
    </row>
    <row r="126" spans="1:11" s="5" customFormat="1" ht="65.25" customHeight="1" x14ac:dyDescent="0.25">
      <c r="A126" s="4" t="s">
        <v>31</v>
      </c>
      <c r="B126" s="4" t="s">
        <v>38</v>
      </c>
      <c r="C126" s="19" t="s">
        <v>37</v>
      </c>
      <c r="D126" s="19"/>
      <c r="E126" s="208" t="s">
        <v>218</v>
      </c>
      <c r="F126" s="32" t="s">
        <v>66</v>
      </c>
      <c r="G126" s="241" t="s">
        <v>449</v>
      </c>
      <c r="H126" s="242" t="s">
        <v>386</v>
      </c>
      <c r="I126" s="209" t="s">
        <v>67</v>
      </c>
      <c r="J126" s="32"/>
      <c r="K126" s="231"/>
    </row>
    <row r="127" spans="1:11" s="5" customFormat="1" ht="131.25" customHeight="1" x14ac:dyDescent="0.25">
      <c r="A127" s="4" t="s">
        <v>31</v>
      </c>
      <c r="B127" s="4" t="s">
        <v>38</v>
      </c>
      <c r="C127" s="19" t="s">
        <v>37</v>
      </c>
      <c r="D127" s="19" t="s">
        <v>33</v>
      </c>
      <c r="E127" s="210" t="s">
        <v>329</v>
      </c>
      <c r="F127" s="32" t="s">
        <v>66</v>
      </c>
      <c r="G127" s="241" t="s">
        <v>449</v>
      </c>
      <c r="H127" s="242" t="s">
        <v>386</v>
      </c>
      <c r="I127" s="32" t="s">
        <v>330</v>
      </c>
      <c r="J127" s="32" t="s">
        <v>592</v>
      </c>
      <c r="K127" s="231"/>
    </row>
    <row r="128" spans="1:11" s="5" customFormat="1" ht="108.75" customHeight="1" x14ac:dyDescent="0.25">
      <c r="A128" s="4" t="s">
        <v>31</v>
      </c>
      <c r="B128" s="4" t="s">
        <v>38</v>
      </c>
      <c r="C128" s="19" t="s">
        <v>37</v>
      </c>
      <c r="D128" s="19" t="s">
        <v>34</v>
      </c>
      <c r="E128" s="32" t="s">
        <v>331</v>
      </c>
      <c r="F128" s="32" t="s">
        <v>66</v>
      </c>
      <c r="G128" s="241" t="s">
        <v>449</v>
      </c>
      <c r="H128" s="242" t="s">
        <v>386</v>
      </c>
      <c r="I128" s="32" t="s">
        <v>332</v>
      </c>
      <c r="J128" s="32" t="s">
        <v>367</v>
      </c>
      <c r="K128" s="231"/>
    </row>
    <row r="129" spans="1:11" s="5" customFormat="1" ht="165.75" x14ac:dyDescent="0.25">
      <c r="A129" s="4" t="s">
        <v>31</v>
      </c>
      <c r="B129" s="4" t="s">
        <v>38</v>
      </c>
      <c r="C129" s="19" t="s">
        <v>37</v>
      </c>
      <c r="D129" s="19" t="s">
        <v>35</v>
      </c>
      <c r="E129" s="32" t="s">
        <v>333</v>
      </c>
      <c r="F129" s="32" t="s">
        <v>66</v>
      </c>
      <c r="G129" s="241" t="s">
        <v>449</v>
      </c>
      <c r="H129" s="242" t="s">
        <v>386</v>
      </c>
      <c r="I129" s="32" t="s">
        <v>334</v>
      </c>
      <c r="J129" s="32" t="s">
        <v>593</v>
      </c>
      <c r="K129" s="231"/>
    </row>
    <row r="130" spans="1:11" s="5" customFormat="1" ht="70.5" customHeight="1" x14ac:dyDescent="0.25">
      <c r="A130" s="4" t="s">
        <v>31</v>
      </c>
      <c r="B130" s="4" t="s">
        <v>38</v>
      </c>
      <c r="C130" s="19" t="s">
        <v>37</v>
      </c>
      <c r="D130" s="19" t="s">
        <v>106</v>
      </c>
      <c r="E130" s="32" t="s">
        <v>68</v>
      </c>
      <c r="F130" s="32" t="s">
        <v>66</v>
      </c>
      <c r="G130" s="241" t="s">
        <v>449</v>
      </c>
      <c r="H130" s="242" t="s">
        <v>386</v>
      </c>
      <c r="I130" s="32" t="s">
        <v>359</v>
      </c>
      <c r="J130" s="32"/>
      <c r="K130" s="231"/>
    </row>
    <row r="131" spans="1:11" s="5" customFormat="1" ht="127.5" x14ac:dyDescent="0.25">
      <c r="A131" s="4" t="s">
        <v>31</v>
      </c>
      <c r="B131" s="4" t="s">
        <v>38</v>
      </c>
      <c r="C131" s="19" t="s">
        <v>37</v>
      </c>
      <c r="D131" s="19" t="s">
        <v>107</v>
      </c>
      <c r="E131" s="32" t="s">
        <v>69</v>
      </c>
      <c r="F131" s="32" t="s">
        <v>66</v>
      </c>
      <c r="G131" s="241" t="s">
        <v>449</v>
      </c>
      <c r="H131" s="242" t="s">
        <v>386</v>
      </c>
      <c r="I131" s="32" t="s">
        <v>335</v>
      </c>
      <c r="J131" s="32" t="s">
        <v>594</v>
      </c>
      <c r="K131" s="231"/>
    </row>
    <row r="132" spans="1:11" s="5" customFormat="1" ht="104.25" customHeight="1" x14ac:dyDescent="0.25">
      <c r="A132" s="164" t="s">
        <v>31</v>
      </c>
      <c r="B132" s="164" t="s">
        <v>38</v>
      </c>
      <c r="C132" s="19" t="s">
        <v>38</v>
      </c>
      <c r="D132" s="19"/>
      <c r="E132" s="208" t="s">
        <v>290</v>
      </c>
      <c r="F132" s="211"/>
      <c r="G132" s="241" t="s">
        <v>449</v>
      </c>
      <c r="H132" s="242" t="s">
        <v>386</v>
      </c>
      <c r="I132" s="231" t="s">
        <v>70</v>
      </c>
      <c r="J132" s="208"/>
      <c r="K132" s="231"/>
    </row>
    <row r="133" spans="1:11" s="5" customFormat="1" ht="76.5" x14ac:dyDescent="0.25">
      <c r="A133" s="4" t="s">
        <v>31</v>
      </c>
      <c r="B133" s="4" t="s">
        <v>38</v>
      </c>
      <c r="C133" s="19" t="s">
        <v>38</v>
      </c>
      <c r="D133" s="19" t="s">
        <v>33</v>
      </c>
      <c r="E133" s="32" t="s">
        <v>71</v>
      </c>
      <c r="F133" s="32" t="s">
        <v>66</v>
      </c>
      <c r="G133" s="241" t="s">
        <v>449</v>
      </c>
      <c r="H133" s="242" t="s">
        <v>386</v>
      </c>
      <c r="I133" s="32" t="s">
        <v>336</v>
      </c>
      <c r="J133" s="32" t="s">
        <v>337</v>
      </c>
      <c r="K133" s="32"/>
    </row>
    <row r="134" spans="1:11" s="5" customFormat="1" ht="76.5" x14ac:dyDescent="0.25">
      <c r="A134" s="4" t="s">
        <v>31</v>
      </c>
      <c r="B134" s="4" t="s">
        <v>38</v>
      </c>
      <c r="C134" s="19" t="s">
        <v>38</v>
      </c>
      <c r="D134" s="19" t="s">
        <v>34</v>
      </c>
      <c r="E134" s="32" t="s">
        <v>338</v>
      </c>
      <c r="F134" s="32" t="s">
        <v>66</v>
      </c>
      <c r="G134" s="241" t="s">
        <v>449</v>
      </c>
      <c r="H134" s="242" t="s">
        <v>386</v>
      </c>
      <c r="I134" s="32" t="s">
        <v>339</v>
      </c>
      <c r="J134" s="32" t="s">
        <v>340</v>
      </c>
      <c r="K134" s="32" t="s">
        <v>340</v>
      </c>
    </row>
    <row r="135" spans="1:11" s="5" customFormat="1" ht="127.5" x14ac:dyDescent="0.25">
      <c r="A135" s="4" t="s">
        <v>31</v>
      </c>
      <c r="B135" s="4" t="s">
        <v>38</v>
      </c>
      <c r="C135" s="19" t="s">
        <v>38</v>
      </c>
      <c r="D135" s="19" t="s">
        <v>35</v>
      </c>
      <c r="E135" s="32" t="s">
        <v>72</v>
      </c>
      <c r="F135" s="32" t="s">
        <v>66</v>
      </c>
      <c r="G135" s="241" t="s">
        <v>449</v>
      </c>
      <c r="H135" s="242" t="s">
        <v>386</v>
      </c>
      <c r="I135" s="32" t="s">
        <v>341</v>
      </c>
      <c r="J135" s="32" t="s">
        <v>342</v>
      </c>
      <c r="K135" s="32" t="s">
        <v>351</v>
      </c>
    </row>
    <row r="136" spans="1:11" s="5" customFormat="1" ht="53.25" customHeight="1" x14ac:dyDescent="0.25">
      <c r="A136" s="4" t="s">
        <v>31</v>
      </c>
      <c r="B136" s="4" t="s">
        <v>38</v>
      </c>
      <c r="C136" s="19" t="s">
        <v>101</v>
      </c>
      <c r="D136" s="19"/>
      <c r="E136" s="17" t="s">
        <v>215</v>
      </c>
      <c r="F136" s="231" t="s">
        <v>66</v>
      </c>
      <c r="G136" s="241" t="s">
        <v>449</v>
      </c>
      <c r="H136" s="242" t="s">
        <v>386</v>
      </c>
      <c r="I136" s="17" t="s">
        <v>216</v>
      </c>
      <c r="J136" s="32"/>
      <c r="K136" s="231"/>
    </row>
    <row r="137" spans="1:11" s="5" customFormat="1" ht="89.25" x14ac:dyDescent="0.25">
      <c r="A137" s="4" t="s">
        <v>31</v>
      </c>
      <c r="B137" s="4" t="s">
        <v>38</v>
      </c>
      <c r="C137" s="19" t="s">
        <v>101</v>
      </c>
      <c r="D137" s="19" t="s">
        <v>33</v>
      </c>
      <c r="E137" s="32" t="s">
        <v>73</v>
      </c>
      <c r="F137" s="210" t="s">
        <v>66</v>
      </c>
      <c r="G137" s="241" t="s">
        <v>449</v>
      </c>
      <c r="H137" s="242" t="s">
        <v>386</v>
      </c>
      <c r="I137" s="32" t="s">
        <v>343</v>
      </c>
      <c r="J137" s="32" t="s">
        <v>595</v>
      </c>
      <c r="K137" s="231"/>
    </row>
    <row r="138" spans="1:11" s="5" customFormat="1" ht="63.75" x14ac:dyDescent="0.25">
      <c r="A138" s="4" t="s">
        <v>31</v>
      </c>
      <c r="B138" s="4" t="s">
        <v>38</v>
      </c>
      <c r="C138" s="19" t="s">
        <v>101</v>
      </c>
      <c r="D138" s="19" t="s">
        <v>34</v>
      </c>
      <c r="E138" s="32" t="s">
        <v>344</v>
      </c>
      <c r="F138" s="210" t="s">
        <v>66</v>
      </c>
      <c r="G138" s="241" t="s">
        <v>449</v>
      </c>
      <c r="H138" s="242" t="s">
        <v>386</v>
      </c>
      <c r="I138" s="32" t="s">
        <v>345</v>
      </c>
      <c r="J138" s="32" t="s">
        <v>596</v>
      </c>
      <c r="K138" s="231"/>
    </row>
    <row r="139" spans="1:11" s="5" customFormat="1" ht="114.75" x14ac:dyDescent="0.25">
      <c r="A139" s="4" t="s">
        <v>31</v>
      </c>
      <c r="B139" s="4" t="s">
        <v>38</v>
      </c>
      <c r="C139" s="19" t="s">
        <v>101</v>
      </c>
      <c r="D139" s="19" t="s">
        <v>35</v>
      </c>
      <c r="E139" s="32" t="s">
        <v>74</v>
      </c>
      <c r="F139" s="32" t="s">
        <v>346</v>
      </c>
      <c r="G139" s="241" t="s">
        <v>449</v>
      </c>
      <c r="H139" s="242" t="s">
        <v>386</v>
      </c>
      <c r="I139" s="212" t="s">
        <v>347</v>
      </c>
      <c r="J139" s="32" t="s">
        <v>597</v>
      </c>
      <c r="K139" s="231"/>
    </row>
    <row r="140" spans="1:11" s="5" customFormat="1" ht="75.75" customHeight="1" x14ac:dyDescent="0.25">
      <c r="A140" s="4" t="s">
        <v>31</v>
      </c>
      <c r="B140" s="4" t="s">
        <v>38</v>
      </c>
      <c r="C140" s="19" t="s">
        <v>101</v>
      </c>
      <c r="D140" s="19" t="s">
        <v>106</v>
      </c>
      <c r="E140" s="231" t="s">
        <v>291</v>
      </c>
      <c r="F140" s="231" t="s">
        <v>66</v>
      </c>
      <c r="G140" s="241" t="s">
        <v>449</v>
      </c>
      <c r="H140" s="242" t="s">
        <v>386</v>
      </c>
      <c r="I140" s="231" t="s">
        <v>292</v>
      </c>
      <c r="J140" s="32"/>
      <c r="K140" s="231"/>
    </row>
    <row r="141" spans="1:11" s="5" customFormat="1" ht="144" customHeight="1" x14ac:dyDescent="0.25">
      <c r="A141" s="4" t="s">
        <v>31</v>
      </c>
      <c r="B141" s="4" t="s">
        <v>38</v>
      </c>
      <c r="C141" s="19" t="s">
        <v>101</v>
      </c>
      <c r="D141" s="19" t="s">
        <v>107</v>
      </c>
      <c r="E141" s="231" t="s">
        <v>293</v>
      </c>
      <c r="F141" s="211"/>
      <c r="G141" s="241" t="s">
        <v>449</v>
      </c>
      <c r="H141" s="242" t="s">
        <v>386</v>
      </c>
      <c r="I141" s="231" t="s">
        <v>294</v>
      </c>
      <c r="J141" s="32" t="s">
        <v>442</v>
      </c>
      <c r="K141" s="231"/>
    </row>
    <row r="142" spans="1:11" s="5" customFormat="1" ht="222" customHeight="1" x14ac:dyDescent="0.25">
      <c r="A142" s="4" t="s">
        <v>31</v>
      </c>
      <c r="B142" s="4" t="s">
        <v>38</v>
      </c>
      <c r="C142" s="19" t="s">
        <v>101</v>
      </c>
      <c r="D142" s="19" t="s">
        <v>108</v>
      </c>
      <c r="E142" s="231" t="s">
        <v>295</v>
      </c>
      <c r="F142" s="231" t="s">
        <v>66</v>
      </c>
      <c r="G142" s="241" t="s">
        <v>449</v>
      </c>
      <c r="H142" s="242" t="s">
        <v>386</v>
      </c>
      <c r="I142" s="231" t="s">
        <v>360</v>
      </c>
      <c r="J142" s="32" t="s">
        <v>598</v>
      </c>
      <c r="K142" s="231"/>
    </row>
    <row r="143" spans="1:11" s="5" customFormat="1" ht="169.5" customHeight="1" x14ac:dyDescent="0.25">
      <c r="A143" s="42" t="s">
        <v>31</v>
      </c>
      <c r="B143" s="42" t="s">
        <v>35</v>
      </c>
      <c r="C143" s="19" t="s">
        <v>102</v>
      </c>
      <c r="D143" s="19"/>
      <c r="E143" s="17" t="s">
        <v>296</v>
      </c>
      <c r="F143" s="231" t="s">
        <v>66</v>
      </c>
      <c r="G143" s="241" t="s">
        <v>449</v>
      </c>
      <c r="H143" s="242" t="s">
        <v>386</v>
      </c>
      <c r="I143" s="17" t="s">
        <v>75</v>
      </c>
      <c r="J143" s="32" t="s">
        <v>442</v>
      </c>
      <c r="K143" s="231"/>
    </row>
    <row r="144" spans="1:11" s="5" customFormat="1" ht="67.5" customHeight="1" x14ac:dyDescent="0.25">
      <c r="A144" s="42" t="s">
        <v>31</v>
      </c>
      <c r="B144" s="42" t="s">
        <v>35</v>
      </c>
      <c r="C144" s="19" t="s">
        <v>102</v>
      </c>
      <c r="D144" s="19" t="s">
        <v>33</v>
      </c>
      <c r="E144" s="32" t="s">
        <v>76</v>
      </c>
      <c r="F144" s="32" t="s">
        <v>66</v>
      </c>
      <c r="G144" s="241" t="s">
        <v>449</v>
      </c>
      <c r="H144" s="242" t="s">
        <v>386</v>
      </c>
      <c r="I144" s="32" t="s">
        <v>348</v>
      </c>
      <c r="J144" s="32" t="s">
        <v>443</v>
      </c>
      <c r="K144" s="231"/>
    </row>
    <row r="145" spans="1:11" s="5" customFormat="1" ht="306.75" customHeight="1" x14ac:dyDescent="0.25">
      <c r="A145" s="42" t="s">
        <v>31</v>
      </c>
      <c r="B145" s="42" t="s">
        <v>35</v>
      </c>
      <c r="C145" s="19" t="s">
        <v>102</v>
      </c>
      <c r="D145" s="19" t="s">
        <v>34</v>
      </c>
      <c r="E145" s="231" t="s">
        <v>297</v>
      </c>
      <c r="F145" s="231" t="s">
        <v>66</v>
      </c>
      <c r="G145" s="241" t="s">
        <v>449</v>
      </c>
      <c r="H145" s="242" t="s">
        <v>386</v>
      </c>
      <c r="I145" s="231" t="s">
        <v>298</v>
      </c>
      <c r="J145" s="239" t="s">
        <v>349</v>
      </c>
      <c r="K145" s="231"/>
    </row>
    <row r="146" spans="1:11" s="5" customFormat="1" ht="219" customHeight="1" x14ac:dyDescent="0.25">
      <c r="A146" s="42" t="s">
        <v>31</v>
      </c>
      <c r="B146" s="42" t="s">
        <v>35</v>
      </c>
      <c r="C146" s="19" t="s">
        <v>102</v>
      </c>
      <c r="D146" s="19" t="s">
        <v>35</v>
      </c>
      <c r="E146" s="32" t="s">
        <v>77</v>
      </c>
      <c r="F146" s="32" t="s">
        <v>66</v>
      </c>
      <c r="G146" s="241" t="s">
        <v>449</v>
      </c>
      <c r="H146" s="242" t="s">
        <v>386</v>
      </c>
      <c r="I146" s="32" t="s">
        <v>78</v>
      </c>
      <c r="J146" s="32" t="s">
        <v>350</v>
      </c>
      <c r="K146" s="231"/>
    </row>
    <row r="147" spans="1:11" s="5" customFormat="1" ht="18.75" x14ac:dyDescent="0.3">
      <c r="A147" s="12" t="s">
        <v>31</v>
      </c>
      <c r="B147" s="12" t="s">
        <v>101</v>
      </c>
      <c r="C147" s="69"/>
      <c r="D147" s="69"/>
      <c r="E147" s="334" t="s">
        <v>30</v>
      </c>
      <c r="F147" s="335"/>
      <c r="G147" s="335"/>
      <c r="H147" s="335"/>
      <c r="I147" s="335"/>
      <c r="J147" s="335"/>
      <c r="K147" s="336"/>
    </row>
    <row r="148" spans="1:11" s="5" customFormat="1" ht="64.5" customHeight="1" x14ac:dyDescent="0.25">
      <c r="A148" s="4" t="s">
        <v>31</v>
      </c>
      <c r="B148" s="4" t="s">
        <v>101</v>
      </c>
      <c r="C148" s="19" t="s">
        <v>36</v>
      </c>
      <c r="D148" s="16">
        <v>1</v>
      </c>
      <c r="E148" s="213" t="s">
        <v>79</v>
      </c>
      <c r="F148" s="213" t="s">
        <v>219</v>
      </c>
      <c r="G148" s="241" t="s">
        <v>449</v>
      </c>
      <c r="H148" s="242" t="s">
        <v>386</v>
      </c>
      <c r="I148" s="213" t="s">
        <v>370</v>
      </c>
      <c r="J148" s="96" t="s">
        <v>582</v>
      </c>
      <c r="K148" s="233"/>
    </row>
    <row r="149" spans="1:11" s="5" customFormat="1" ht="36" x14ac:dyDescent="0.25">
      <c r="A149" s="4" t="s">
        <v>31</v>
      </c>
      <c r="B149" s="4" t="s">
        <v>101</v>
      </c>
      <c r="C149" s="19" t="s">
        <v>36</v>
      </c>
      <c r="D149" s="11">
        <v>2</v>
      </c>
      <c r="E149" s="96" t="s">
        <v>80</v>
      </c>
      <c r="F149" s="96" t="s">
        <v>82</v>
      </c>
      <c r="G149" s="241" t="s">
        <v>449</v>
      </c>
      <c r="H149" s="242" t="s">
        <v>386</v>
      </c>
      <c r="I149" s="96" t="s">
        <v>83</v>
      </c>
      <c r="J149" s="96" t="s">
        <v>583</v>
      </c>
      <c r="K149" s="233"/>
    </row>
    <row r="150" spans="1:11" s="5" customFormat="1" ht="36" x14ac:dyDescent="0.25">
      <c r="A150" s="4" t="s">
        <v>31</v>
      </c>
      <c r="B150" s="4" t="s">
        <v>101</v>
      </c>
      <c r="C150" s="19" t="s">
        <v>36</v>
      </c>
      <c r="D150" s="11">
        <v>3</v>
      </c>
      <c r="E150" s="96" t="s">
        <v>81</v>
      </c>
      <c r="F150" s="96" t="s">
        <v>82</v>
      </c>
      <c r="G150" s="241" t="s">
        <v>449</v>
      </c>
      <c r="H150" s="242" t="s">
        <v>386</v>
      </c>
      <c r="I150" s="96" t="s">
        <v>83</v>
      </c>
      <c r="J150" s="166" t="s">
        <v>584</v>
      </c>
      <c r="K150" s="233"/>
    </row>
    <row r="151" spans="1:11" s="5" customFormat="1" ht="84" x14ac:dyDescent="0.25">
      <c r="A151" s="4" t="s">
        <v>31</v>
      </c>
      <c r="B151" s="4" t="s">
        <v>101</v>
      </c>
      <c r="C151" s="19" t="s">
        <v>36</v>
      </c>
      <c r="D151" s="11">
        <v>4</v>
      </c>
      <c r="E151" s="96" t="s">
        <v>84</v>
      </c>
      <c r="F151" s="96" t="s">
        <v>82</v>
      </c>
      <c r="G151" s="241" t="s">
        <v>449</v>
      </c>
      <c r="H151" s="242" t="s">
        <v>386</v>
      </c>
      <c r="I151" s="96" t="s">
        <v>85</v>
      </c>
      <c r="J151" s="166" t="s">
        <v>585</v>
      </c>
      <c r="K151" s="233"/>
    </row>
    <row r="152" spans="1:11" s="5" customFormat="1" ht="72" x14ac:dyDescent="0.25">
      <c r="A152" s="4" t="s">
        <v>31</v>
      </c>
      <c r="B152" s="4" t="s">
        <v>101</v>
      </c>
      <c r="C152" s="19" t="s">
        <v>36</v>
      </c>
      <c r="D152" s="11">
        <v>5</v>
      </c>
      <c r="E152" s="96" t="s">
        <v>86</v>
      </c>
      <c r="F152" s="45" t="s">
        <v>82</v>
      </c>
      <c r="G152" s="241" t="s">
        <v>449</v>
      </c>
      <c r="H152" s="242" t="s">
        <v>386</v>
      </c>
      <c r="I152" s="205" t="s">
        <v>352</v>
      </c>
      <c r="J152" s="166" t="s">
        <v>586</v>
      </c>
      <c r="K152" s="233"/>
    </row>
    <row r="153" spans="1:11" s="5" customFormat="1" ht="72" x14ac:dyDescent="0.25">
      <c r="A153" s="4" t="s">
        <v>31</v>
      </c>
      <c r="B153" s="4" t="s">
        <v>101</v>
      </c>
      <c r="C153" s="19" t="s">
        <v>36</v>
      </c>
      <c r="D153" s="11">
        <v>6</v>
      </c>
      <c r="E153" s="96" t="s">
        <v>87</v>
      </c>
      <c r="F153" s="45" t="s">
        <v>82</v>
      </c>
      <c r="G153" s="241" t="s">
        <v>449</v>
      </c>
      <c r="H153" s="242" t="s">
        <v>386</v>
      </c>
      <c r="I153" s="205" t="s">
        <v>353</v>
      </c>
      <c r="J153" s="205" t="s">
        <v>644</v>
      </c>
      <c r="K153" s="233"/>
    </row>
    <row r="154" spans="1:11" s="5" customFormat="1" ht="130.5" customHeight="1" x14ac:dyDescent="0.25">
      <c r="A154" s="4" t="s">
        <v>31</v>
      </c>
      <c r="B154" s="4" t="s">
        <v>101</v>
      </c>
      <c r="C154" s="19"/>
      <c r="D154" s="11">
        <v>7</v>
      </c>
      <c r="E154" s="231" t="s">
        <v>88</v>
      </c>
      <c r="F154" s="245" t="s">
        <v>82</v>
      </c>
      <c r="G154" s="241" t="s">
        <v>449</v>
      </c>
      <c r="H154" s="242" t="s">
        <v>386</v>
      </c>
      <c r="I154" s="231" t="s">
        <v>299</v>
      </c>
      <c r="J154" s="166" t="s">
        <v>354</v>
      </c>
      <c r="K154" s="233"/>
    </row>
    <row r="155" spans="1:11" s="5" customFormat="1" ht="15.75" customHeight="1" x14ac:dyDescent="0.25">
      <c r="A155" s="4" t="s">
        <v>31</v>
      </c>
      <c r="B155" s="4" t="s">
        <v>101</v>
      </c>
      <c r="C155" s="66" t="s">
        <v>37</v>
      </c>
      <c r="D155" s="55"/>
      <c r="E155" s="318" t="s">
        <v>89</v>
      </c>
      <c r="F155" s="318"/>
      <c r="G155" s="318"/>
      <c r="H155" s="318"/>
      <c r="I155" s="318"/>
      <c r="J155" s="318"/>
      <c r="K155" s="46"/>
    </row>
    <row r="156" spans="1:11" s="5" customFormat="1" ht="178.5" x14ac:dyDescent="0.25">
      <c r="A156" s="4" t="s">
        <v>31</v>
      </c>
      <c r="B156" s="4" t="s">
        <v>101</v>
      </c>
      <c r="C156" s="66" t="s">
        <v>37</v>
      </c>
      <c r="D156" s="11">
        <v>1</v>
      </c>
      <c r="E156" s="231" t="s">
        <v>90</v>
      </c>
      <c r="F156" s="214" t="s">
        <v>82</v>
      </c>
      <c r="G156" s="241" t="s">
        <v>449</v>
      </c>
      <c r="H156" s="242" t="s">
        <v>386</v>
      </c>
      <c r="I156" s="231" t="s">
        <v>220</v>
      </c>
      <c r="J156" s="249" t="s">
        <v>587</v>
      </c>
      <c r="K156" s="233"/>
    </row>
    <row r="157" spans="1:11" s="5" customFormat="1" ht="120.75" customHeight="1" x14ac:dyDescent="0.25">
      <c r="A157" s="4" t="s">
        <v>31</v>
      </c>
      <c r="B157" s="4" t="s">
        <v>101</v>
      </c>
      <c r="C157" s="66" t="s">
        <v>37</v>
      </c>
      <c r="D157" s="11">
        <v>2</v>
      </c>
      <c r="E157" s="231" t="s">
        <v>91</v>
      </c>
      <c r="F157" s="214" t="s">
        <v>82</v>
      </c>
      <c r="G157" s="241" t="s">
        <v>449</v>
      </c>
      <c r="H157" s="242" t="s">
        <v>386</v>
      </c>
      <c r="I157" s="231" t="s">
        <v>300</v>
      </c>
      <c r="J157" s="249" t="s">
        <v>588</v>
      </c>
      <c r="K157" s="233"/>
    </row>
    <row r="158" spans="1:11" s="5" customFormat="1" ht="64.5" customHeight="1" x14ac:dyDescent="0.25">
      <c r="A158" s="4" t="s">
        <v>31</v>
      </c>
      <c r="B158" s="4" t="s">
        <v>101</v>
      </c>
      <c r="C158" s="66" t="s">
        <v>38</v>
      </c>
      <c r="D158" s="66" t="s">
        <v>221</v>
      </c>
      <c r="E158" s="319" t="s">
        <v>92</v>
      </c>
      <c r="F158" s="320"/>
      <c r="G158" s="320"/>
      <c r="H158" s="321"/>
      <c r="I158" s="253" t="s">
        <v>301</v>
      </c>
      <c r="J158" s="63"/>
      <c r="K158" s="64"/>
    </row>
    <row r="159" spans="1:11" s="5" customFormat="1" ht="61.5" customHeight="1" x14ac:dyDescent="0.25">
      <c r="A159" s="4" t="s">
        <v>31</v>
      </c>
      <c r="B159" s="4" t="s">
        <v>101</v>
      </c>
      <c r="C159" s="66" t="s">
        <v>38</v>
      </c>
      <c r="D159" s="55" t="s">
        <v>33</v>
      </c>
      <c r="E159" s="96" t="s">
        <v>93</v>
      </c>
      <c r="F159" s="96" t="s">
        <v>355</v>
      </c>
      <c r="G159" s="241" t="s">
        <v>449</v>
      </c>
      <c r="H159" s="242" t="s">
        <v>386</v>
      </c>
      <c r="I159" s="97" t="s">
        <v>371</v>
      </c>
      <c r="J159" s="166" t="s">
        <v>585</v>
      </c>
      <c r="K159" s="233"/>
    </row>
    <row r="160" spans="1:11" s="5" customFormat="1" ht="76.5" x14ac:dyDescent="0.25">
      <c r="A160" s="4" t="s">
        <v>31</v>
      </c>
      <c r="B160" s="4" t="s">
        <v>101</v>
      </c>
      <c r="C160" s="66" t="s">
        <v>38</v>
      </c>
      <c r="D160" s="55" t="s">
        <v>34</v>
      </c>
      <c r="E160" s="96" t="s">
        <v>94</v>
      </c>
      <c r="F160" s="96" t="s">
        <v>356</v>
      </c>
      <c r="G160" s="241" t="s">
        <v>449</v>
      </c>
      <c r="H160" s="242" t="s">
        <v>386</v>
      </c>
      <c r="I160" s="97" t="s">
        <v>372</v>
      </c>
      <c r="J160" s="166" t="s">
        <v>357</v>
      </c>
      <c r="K160" s="233"/>
    </row>
    <row r="161" spans="1:11" s="5" customFormat="1" ht="91.5" customHeight="1" x14ac:dyDescent="0.25">
      <c r="A161" s="4" t="s">
        <v>31</v>
      </c>
      <c r="B161" s="4" t="s">
        <v>101</v>
      </c>
      <c r="C161" s="66" t="s">
        <v>101</v>
      </c>
      <c r="D161" s="55"/>
      <c r="E161" s="318" t="s">
        <v>95</v>
      </c>
      <c r="F161" s="318"/>
      <c r="G161" s="318"/>
      <c r="H161" s="318"/>
      <c r="I161" s="231" t="s">
        <v>96</v>
      </c>
      <c r="J161" s="231"/>
      <c r="K161" s="233"/>
    </row>
    <row r="162" spans="1:11" s="5" customFormat="1" ht="36.75" x14ac:dyDescent="0.25">
      <c r="A162" s="4" t="s">
        <v>31</v>
      </c>
      <c r="B162" s="4" t="s">
        <v>101</v>
      </c>
      <c r="C162" s="66" t="s">
        <v>101</v>
      </c>
      <c r="D162" s="55" t="s">
        <v>33</v>
      </c>
      <c r="E162" s="96" t="s">
        <v>97</v>
      </c>
      <c r="F162" s="96" t="s">
        <v>82</v>
      </c>
      <c r="G162" s="241" t="s">
        <v>449</v>
      </c>
      <c r="H162" s="242" t="s">
        <v>386</v>
      </c>
      <c r="I162" s="96" t="s">
        <v>98</v>
      </c>
      <c r="J162" s="166" t="s">
        <v>589</v>
      </c>
      <c r="K162" s="233"/>
    </row>
    <row r="163" spans="1:11" s="5" customFormat="1" x14ac:dyDescent="0.25">
      <c r="A163" s="10"/>
      <c r="B163" s="10"/>
      <c r="C163" s="10"/>
      <c r="D163" s="10"/>
      <c r="E163" s="23"/>
      <c r="F163" s="26"/>
      <c r="G163" s="27"/>
      <c r="H163" s="27"/>
      <c r="I163" s="26"/>
      <c r="J163" s="26"/>
      <c r="K163" s="26"/>
    </row>
  </sheetData>
  <mergeCells count="56">
    <mergeCell ref="E118:J118"/>
    <mergeCell ref="E57:J57"/>
    <mergeCell ref="E71:K71"/>
    <mergeCell ref="E89:I89"/>
    <mergeCell ref="E93:J93"/>
    <mergeCell ref="E45:K45"/>
    <mergeCell ref="E52:K52"/>
    <mergeCell ref="I86:I88"/>
    <mergeCell ref="E111:J111"/>
    <mergeCell ref="E106:K106"/>
    <mergeCell ref="J49:J51"/>
    <mergeCell ref="J53:J54"/>
    <mergeCell ref="J55:J56"/>
    <mergeCell ref="D12:D16"/>
    <mergeCell ref="I34:I44"/>
    <mergeCell ref="K34:K44"/>
    <mergeCell ref="G34:G44"/>
    <mergeCell ref="F34:F44"/>
    <mergeCell ref="H34:H44"/>
    <mergeCell ref="A34:A44"/>
    <mergeCell ref="C34:C44"/>
    <mergeCell ref="A12:A16"/>
    <mergeCell ref="B12:B16"/>
    <mergeCell ref="C12:C16"/>
    <mergeCell ref="A8:D8"/>
    <mergeCell ref="A1:K1"/>
    <mergeCell ref="A4:J4"/>
    <mergeCell ref="E101:K101"/>
    <mergeCell ref="J8:J9"/>
    <mergeCell ref="K8:K9"/>
    <mergeCell ref="E10:K10"/>
    <mergeCell ref="E11:K11"/>
    <mergeCell ref="A3:J3"/>
    <mergeCell ref="A6:F6"/>
    <mergeCell ref="G6:M6"/>
    <mergeCell ref="E8:E9"/>
    <mergeCell ref="F8:F9"/>
    <mergeCell ref="E29:J29"/>
    <mergeCell ref="D34:D44"/>
    <mergeCell ref="B34:B44"/>
    <mergeCell ref="E155:J155"/>
    <mergeCell ref="E158:H158"/>
    <mergeCell ref="E161:H161"/>
    <mergeCell ref="G8:G9"/>
    <mergeCell ref="H8:H9"/>
    <mergeCell ref="I8:I9"/>
    <mergeCell ref="E31:K31"/>
    <mergeCell ref="E33:K33"/>
    <mergeCell ref="G12:G16"/>
    <mergeCell ref="H12:H16"/>
    <mergeCell ref="I12:I16"/>
    <mergeCell ref="K12:K16"/>
    <mergeCell ref="F12:F16"/>
    <mergeCell ref="E147:K147"/>
    <mergeCell ref="E123:K123"/>
    <mergeCell ref="E108:K108"/>
  </mergeCells>
  <conditionalFormatting sqref="F34">
    <cfRule type="expression" dxfId="0" priority="4" stopIfTrue="1">
      <formula>F34=E34</formula>
    </cfRule>
  </conditionalFormatting>
  <hyperlinks>
    <hyperlink ref="A1" r:id="rId1" display="consultantplus://offline/ref=81C534AC1618B38338B7138DDEB14344F59B417381706259B468524054C32ECBB30FCA5546109B5D4A4FB16DK7O"/>
    <hyperlink ref="A3" r:id="rId2" display="consultantplus://offline/ref=81C534AC1618B38338B7138DDEB14344F59B417381706259B468524054C32ECBB30FCA5546109B5D4A4FB36DK7O"/>
  </hyperlinks>
  <pageMargins left="0.9055118110236221" right="0.51181102362204722" top="0.55118110236220474" bottom="0.39370078740157483" header="0.11811023622047245" footer="0.11811023622047245"/>
  <pageSetup paperSize="9" scale="66" orientation="landscape" horizontalDpi="0" verticalDpi="0" r:id="rId3"/>
  <rowBreaks count="3" manualBreakCount="3">
    <brk id="78" max="16383" man="1"/>
    <brk id="88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BreakPreview" topLeftCell="A4" zoomScale="60" workbookViewId="0">
      <selection activeCell="A4" sqref="A4:K4"/>
    </sheetView>
  </sheetViews>
  <sheetFormatPr defaultRowHeight="15" x14ac:dyDescent="0.25"/>
  <cols>
    <col min="1" max="1" width="7.42578125" style="70" customWidth="1"/>
    <col min="2" max="2" width="8.140625" style="70" customWidth="1"/>
    <col min="3" max="3" width="14.5703125" style="70" customWidth="1"/>
    <col min="4" max="4" width="11.5703125" style="70" customWidth="1"/>
    <col min="5" max="5" width="10.42578125" style="70" customWidth="1"/>
    <col min="6" max="7" width="10.28515625" style="70" customWidth="1"/>
    <col min="8" max="8" width="10.140625" style="70" customWidth="1"/>
    <col min="9" max="9" width="10.28515625" style="70" customWidth="1"/>
    <col min="10" max="10" width="11.140625" style="70" customWidth="1"/>
    <col min="11" max="11" width="17.42578125" style="70" customWidth="1"/>
    <col min="12" max="256" width="9.140625" style="70"/>
    <col min="257" max="257" width="7.42578125" style="70" customWidth="1"/>
    <col min="258" max="258" width="8.140625" style="70" customWidth="1"/>
    <col min="259" max="259" width="14.5703125" style="70" customWidth="1"/>
    <col min="260" max="260" width="11.5703125" style="70" customWidth="1"/>
    <col min="261" max="261" width="10.42578125" style="70" customWidth="1"/>
    <col min="262" max="263" width="10.28515625" style="70" customWidth="1"/>
    <col min="264" max="264" width="10.140625" style="70" customWidth="1"/>
    <col min="265" max="265" width="10.28515625" style="70" customWidth="1"/>
    <col min="266" max="266" width="11.140625" style="70" customWidth="1"/>
    <col min="267" max="267" width="17.42578125" style="70" customWidth="1"/>
    <col min="268" max="512" width="9.140625" style="70"/>
    <col min="513" max="513" width="7.42578125" style="70" customWidth="1"/>
    <col min="514" max="514" width="8.140625" style="70" customWidth="1"/>
    <col min="515" max="515" width="14.5703125" style="70" customWidth="1"/>
    <col min="516" max="516" width="11.5703125" style="70" customWidth="1"/>
    <col min="517" max="517" width="10.42578125" style="70" customWidth="1"/>
    <col min="518" max="519" width="10.28515625" style="70" customWidth="1"/>
    <col min="520" max="520" width="10.140625" style="70" customWidth="1"/>
    <col min="521" max="521" width="10.28515625" style="70" customWidth="1"/>
    <col min="522" max="522" width="11.140625" style="70" customWidth="1"/>
    <col min="523" max="523" width="17.42578125" style="70" customWidth="1"/>
    <col min="524" max="768" width="9.140625" style="70"/>
    <col min="769" max="769" width="7.42578125" style="70" customWidth="1"/>
    <col min="770" max="770" width="8.140625" style="70" customWidth="1"/>
    <col min="771" max="771" width="14.5703125" style="70" customWidth="1"/>
    <col min="772" max="772" width="11.5703125" style="70" customWidth="1"/>
    <col min="773" max="773" width="10.42578125" style="70" customWidth="1"/>
    <col min="774" max="775" width="10.28515625" style="70" customWidth="1"/>
    <col min="776" max="776" width="10.140625" style="70" customWidth="1"/>
    <col min="777" max="777" width="10.28515625" style="70" customWidth="1"/>
    <col min="778" max="778" width="11.140625" style="70" customWidth="1"/>
    <col min="779" max="779" width="17.42578125" style="70" customWidth="1"/>
    <col min="780" max="1024" width="9.140625" style="70"/>
    <col min="1025" max="1025" width="7.42578125" style="70" customWidth="1"/>
    <col min="1026" max="1026" width="8.140625" style="70" customWidth="1"/>
    <col min="1027" max="1027" width="14.5703125" style="70" customWidth="1"/>
    <col min="1028" max="1028" width="11.5703125" style="70" customWidth="1"/>
    <col min="1029" max="1029" width="10.42578125" style="70" customWidth="1"/>
    <col min="1030" max="1031" width="10.28515625" style="70" customWidth="1"/>
    <col min="1032" max="1032" width="10.140625" style="70" customWidth="1"/>
    <col min="1033" max="1033" width="10.28515625" style="70" customWidth="1"/>
    <col min="1034" max="1034" width="11.140625" style="70" customWidth="1"/>
    <col min="1035" max="1035" width="17.42578125" style="70" customWidth="1"/>
    <col min="1036" max="1280" width="9.140625" style="70"/>
    <col min="1281" max="1281" width="7.42578125" style="70" customWidth="1"/>
    <col min="1282" max="1282" width="8.140625" style="70" customWidth="1"/>
    <col min="1283" max="1283" width="14.5703125" style="70" customWidth="1"/>
    <col min="1284" max="1284" width="11.5703125" style="70" customWidth="1"/>
    <col min="1285" max="1285" width="10.42578125" style="70" customWidth="1"/>
    <col min="1286" max="1287" width="10.28515625" style="70" customWidth="1"/>
    <col min="1288" max="1288" width="10.140625" style="70" customWidth="1"/>
    <col min="1289" max="1289" width="10.28515625" style="70" customWidth="1"/>
    <col min="1290" max="1290" width="11.140625" style="70" customWidth="1"/>
    <col min="1291" max="1291" width="17.42578125" style="70" customWidth="1"/>
    <col min="1292" max="1536" width="9.140625" style="70"/>
    <col min="1537" max="1537" width="7.42578125" style="70" customWidth="1"/>
    <col min="1538" max="1538" width="8.140625" style="70" customWidth="1"/>
    <col min="1539" max="1539" width="14.5703125" style="70" customWidth="1"/>
    <col min="1540" max="1540" width="11.5703125" style="70" customWidth="1"/>
    <col min="1541" max="1541" width="10.42578125" style="70" customWidth="1"/>
    <col min="1542" max="1543" width="10.28515625" style="70" customWidth="1"/>
    <col min="1544" max="1544" width="10.140625" style="70" customWidth="1"/>
    <col min="1545" max="1545" width="10.28515625" style="70" customWidth="1"/>
    <col min="1546" max="1546" width="11.140625" style="70" customWidth="1"/>
    <col min="1547" max="1547" width="17.42578125" style="70" customWidth="1"/>
    <col min="1548" max="1792" width="9.140625" style="70"/>
    <col min="1793" max="1793" width="7.42578125" style="70" customWidth="1"/>
    <col min="1794" max="1794" width="8.140625" style="70" customWidth="1"/>
    <col min="1795" max="1795" width="14.5703125" style="70" customWidth="1"/>
    <col min="1796" max="1796" width="11.5703125" style="70" customWidth="1"/>
    <col min="1797" max="1797" width="10.42578125" style="70" customWidth="1"/>
    <col min="1798" max="1799" width="10.28515625" style="70" customWidth="1"/>
    <col min="1800" max="1800" width="10.140625" style="70" customWidth="1"/>
    <col min="1801" max="1801" width="10.28515625" style="70" customWidth="1"/>
    <col min="1802" max="1802" width="11.140625" style="70" customWidth="1"/>
    <col min="1803" max="1803" width="17.42578125" style="70" customWidth="1"/>
    <col min="1804" max="2048" width="9.140625" style="70"/>
    <col min="2049" max="2049" width="7.42578125" style="70" customWidth="1"/>
    <col min="2050" max="2050" width="8.140625" style="70" customWidth="1"/>
    <col min="2051" max="2051" width="14.5703125" style="70" customWidth="1"/>
    <col min="2052" max="2052" width="11.5703125" style="70" customWidth="1"/>
    <col min="2053" max="2053" width="10.42578125" style="70" customWidth="1"/>
    <col min="2054" max="2055" width="10.28515625" style="70" customWidth="1"/>
    <col min="2056" max="2056" width="10.140625" style="70" customWidth="1"/>
    <col min="2057" max="2057" width="10.28515625" style="70" customWidth="1"/>
    <col min="2058" max="2058" width="11.140625" style="70" customWidth="1"/>
    <col min="2059" max="2059" width="17.42578125" style="70" customWidth="1"/>
    <col min="2060" max="2304" width="9.140625" style="70"/>
    <col min="2305" max="2305" width="7.42578125" style="70" customWidth="1"/>
    <col min="2306" max="2306" width="8.140625" style="70" customWidth="1"/>
    <col min="2307" max="2307" width="14.5703125" style="70" customWidth="1"/>
    <col min="2308" max="2308" width="11.5703125" style="70" customWidth="1"/>
    <col min="2309" max="2309" width="10.42578125" style="70" customWidth="1"/>
    <col min="2310" max="2311" width="10.28515625" style="70" customWidth="1"/>
    <col min="2312" max="2312" width="10.140625" style="70" customWidth="1"/>
    <col min="2313" max="2313" width="10.28515625" style="70" customWidth="1"/>
    <col min="2314" max="2314" width="11.140625" style="70" customWidth="1"/>
    <col min="2315" max="2315" width="17.42578125" style="70" customWidth="1"/>
    <col min="2316" max="2560" width="9.140625" style="70"/>
    <col min="2561" max="2561" width="7.42578125" style="70" customWidth="1"/>
    <col min="2562" max="2562" width="8.140625" style="70" customWidth="1"/>
    <col min="2563" max="2563" width="14.5703125" style="70" customWidth="1"/>
    <col min="2564" max="2564" width="11.5703125" style="70" customWidth="1"/>
    <col min="2565" max="2565" width="10.42578125" style="70" customWidth="1"/>
    <col min="2566" max="2567" width="10.28515625" style="70" customWidth="1"/>
    <col min="2568" max="2568" width="10.140625" style="70" customWidth="1"/>
    <col min="2569" max="2569" width="10.28515625" style="70" customWidth="1"/>
    <col min="2570" max="2570" width="11.140625" style="70" customWidth="1"/>
    <col min="2571" max="2571" width="17.42578125" style="70" customWidth="1"/>
    <col min="2572" max="2816" width="9.140625" style="70"/>
    <col min="2817" max="2817" width="7.42578125" style="70" customWidth="1"/>
    <col min="2818" max="2818" width="8.140625" style="70" customWidth="1"/>
    <col min="2819" max="2819" width="14.5703125" style="70" customWidth="1"/>
    <col min="2820" max="2820" width="11.5703125" style="70" customWidth="1"/>
    <col min="2821" max="2821" width="10.42578125" style="70" customWidth="1"/>
    <col min="2822" max="2823" width="10.28515625" style="70" customWidth="1"/>
    <col min="2824" max="2824" width="10.140625" style="70" customWidth="1"/>
    <col min="2825" max="2825" width="10.28515625" style="70" customWidth="1"/>
    <col min="2826" max="2826" width="11.140625" style="70" customWidth="1"/>
    <col min="2827" max="2827" width="17.42578125" style="70" customWidth="1"/>
    <col min="2828" max="3072" width="9.140625" style="70"/>
    <col min="3073" max="3073" width="7.42578125" style="70" customWidth="1"/>
    <col min="3074" max="3074" width="8.140625" style="70" customWidth="1"/>
    <col min="3075" max="3075" width="14.5703125" style="70" customWidth="1"/>
    <col min="3076" max="3076" width="11.5703125" style="70" customWidth="1"/>
    <col min="3077" max="3077" width="10.42578125" style="70" customWidth="1"/>
    <col min="3078" max="3079" width="10.28515625" style="70" customWidth="1"/>
    <col min="3080" max="3080" width="10.140625" style="70" customWidth="1"/>
    <col min="3081" max="3081" width="10.28515625" style="70" customWidth="1"/>
    <col min="3082" max="3082" width="11.140625" style="70" customWidth="1"/>
    <col min="3083" max="3083" width="17.42578125" style="70" customWidth="1"/>
    <col min="3084" max="3328" width="9.140625" style="70"/>
    <col min="3329" max="3329" width="7.42578125" style="70" customWidth="1"/>
    <col min="3330" max="3330" width="8.140625" style="70" customWidth="1"/>
    <col min="3331" max="3331" width="14.5703125" style="70" customWidth="1"/>
    <col min="3332" max="3332" width="11.5703125" style="70" customWidth="1"/>
    <col min="3333" max="3333" width="10.42578125" style="70" customWidth="1"/>
    <col min="3334" max="3335" width="10.28515625" style="70" customWidth="1"/>
    <col min="3336" max="3336" width="10.140625" style="70" customWidth="1"/>
    <col min="3337" max="3337" width="10.28515625" style="70" customWidth="1"/>
    <col min="3338" max="3338" width="11.140625" style="70" customWidth="1"/>
    <col min="3339" max="3339" width="17.42578125" style="70" customWidth="1"/>
    <col min="3340" max="3584" width="9.140625" style="70"/>
    <col min="3585" max="3585" width="7.42578125" style="70" customWidth="1"/>
    <col min="3586" max="3586" width="8.140625" style="70" customWidth="1"/>
    <col min="3587" max="3587" width="14.5703125" style="70" customWidth="1"/>
    <col min="3588" max="3588" width="11.5703125" style="70" customWidth="1"/>
    <col min="3589" max="3589" width="10.42578125" style="70" customWidth="1"/>
    <col min="3590" max="3591" width="10.28515625" style="70" customWidth="1"/>
    <col min="3592" max="3592" width="10.140625" style="70" customWidth="1"/>
    <col min="3593" max="3593" width="10.28515625" style="70" customWidth="1"/>
    <col min="3594" max="3594" width="11.140625" style="70" customWidth="1"/>
    <col min="3595" max="3595" width="17.42578125" style="70" customWidth="1"/>
    <col min="3596" max="3840" width="9.140625" style="70"/>
    <col min="3841" max="3841" width="7.42578125" style="70" customWidth="1"/>
    <col min="3842" max="3842" width="8.140625" style="70" customWidth="1"/>
    <col min="3843" max="3843" width="14.5703125" style="70" customWidth="1"/>
    <col min="3844" max="3844" width="11.5703125" style="70" customWidth="1"/>
    <col min="3845" max="3845" width="10.42578125" style="70" customWidth="1"/>
    <col min="3846" max="3847" width="10.28515625" style="70" customWidth="1"/>
    <col min="3848" max="3848" width="10.140625" style="70" customWidth="1"/>
    <col min="3849" max="3849" width="10.28515625" style="70" customWidth="1"/>
    <col min="3850" max="3850" width="11.140625" style="70" customWidth="1"/>
    <col min="3851" max="3851" width="17.42578125" style="70" customWidth="1"/>
    <col min="3852" max="4096" width="9.140625" style="70"/>
    <col min="4097" max="4097" width="7.42578125" style="70" customWidth="1"/>
    <col min="4098" max="4098" width="8.140625" style="70" customWidth="1"/>
    <col min="4099" max="4099" width="14.5703125" style="70" customWidth="1"/>
    <col min="4100" max="4100" width="11.5703125" style="70" customWidth="1"/>
    <col min="4101" max="4101" width="10.42578125" style="70" customWidth="1"/>
    <col min="4102" max="4103" width="10.28515625" style="70" customWidth="1"/>
    <col min="4104" max="4104" width="10.140625" style="70" customWidth="1"/>
    <col min="4105" max="4105" width="10.28515625" style="70" customWidth="1"/>
    <col min="4106" max="4106" width="11.140625" style="70" customWidth="1"/>
    <col min="4107" max="4107" width="17.42578125" style="70" customWidth="1"/>
    <col min="4108" max="4352" width="9.140625" style="70"/>
    <col min="4353" max="4353" width="7.42578125" style="70" customWidth="1"/>
    <col min="4354" max="4354" width="8.140625" style="70" customWidth="1"/>
    <col min="4355" max="4355" width="14.5703125" style="70" customWidth="1"/>
    <col min="4356" max="4356" width="11.5703125" style="70" customWidth="1"/>
    <col min="4357" max="4357" width="10.42578125" style="70" customWidth="1"/>
    <col min="4358" max="4359" width="10.28515625" style="70" customWidth="1"/>
    <col min="4360" max="4360" width="10.140625" style="70" customWidth="1"/>
    <col min="4361" max="4361" width="10.28515625" style="70" customWidth="1"/>
    <col min="4362" max="4362" width="11.140625" style="70" customWidth="1"/>
    <col min="4363" max="4363" width="17.42578125" style="70" customWidth="1"/>
    <col min="4364" max="4608" width="9.140625" style="70"/>
    <col min="4609" max="4609" width="7.42578125" style="70" customWidth="1"/>
    <col min="4610" max="4610" width="8.140625" style="70" customWidth="1"/>
    <col min="4611" max="4611" width="14.5703125" style="70" customWidth="1"/>
    <col min="4612" max="4612" width="11.5703125" style="70" customWidth="1"/>
    <col min="4613" max="4613" width="10.42578125" style="70" customWidth="1"/>
    <col min="4614" max="4615" width="10.28515625" style="70" customWidth="1"/>
    <col min="4616" max="4616" width="10.140625" style="70" customWidth="1"/>
    <col min="4617" max="4617" width="10.28515625" style="70" customWidth="1"/>
    <col min="4618" max="4618" width="11.140625" style="70" customWidth="1"/>
    <col min="4619" max="4619" width="17.42578125" style="70" customWidth="1"/>
    <col min="4620" max="4864" width="9.140625" style="70"/>
    <col min="4865" max="4865" width="7.42578125" style="70" customWidth="1"/>
    <col min="4866" max="4866" width="8.140625" style="70" customWidth="1"/>
    <col min="4867" max="4867" width="14.5703125" style="70" customWidth="1"/>
    <col min="4868" max="4868" width="11.5703125" style="70" customWidth="1"/>
    <col min="4869" max="4869" width="10.42578125" style="70" customWidth="1"/>
    <col min="4870" max="4871" width="10.28515625" style="70" customWidth="1"/>
    <col min="4872" max="4872" width="10.140625" style="70" customWidth="1"/>
    <col min="4873" max="4873" width="10.28515625" style="70" customWidth="1"/>
    <col min="4874" max="4874" width="11.140625" style="70" customWidth="1"/>
    <col min="4875" max="4875" width="17.42578125" style="70" customWidth="1"/>
    <col min="4876" max="5120" width="9.140625" style="70"/>
    <col min="5121" max="5121" width="7.42578125" style="70" customWidth="1"/>
    <col min="5122" max="5122" width="8.140625" style="70" customWidth="1"/>
    <col min="5123" max="5123" width="14.5703125" style="70" customWidth="1"/>
    <col min="5124" max="5124" width="11.5703125" style="70" customWidth="1"/>
    <col min="5125" max="5125" width="10.42578125" style="70" customWidth="1"/>
    <col min="5126" max="5127" width="10.28515625" style="70" customWidth="1"/>
    <col min="5128" max="5128" width="10.140625" style="70" customWidth="1"/>
    <col min="5129" max="5129" width="10.28515625" style="70" customWidth="1"/>
    <col min="5130" max="5130" width="11.140625" style="70" customWidth="1"/>
    <col min="5131" max="5131" width="17.42578125" style="70" customWidth="1"/>
    <col min="5132" max="5376" width="9.140625" style="70"/>
    <col min="5377" max="5377" width="7.42578125" style="70" customWidth="1"/>
    <col min="5378" max="5378" width="8.140625" style="70" customWidth="1"/>
    <col min="5379" max="5379" width="14.5703125" style="70" customWidth="1"/>
    <col min="5380" max="5380" width="11.5703125" style="70" customWidth="1"/>
    <col min="5381" max="5381" width="10.42578125" style="70" customWidth="1"/>
    <col min="5382" max="5383" width="10.28515625" style="70" customWidth="1"/>
    <col min="5384" max="5384" width="10.140625" style="70" customWidth="1"/>
    <col min="5385" max="5385" width="10.28515625" style="70" customWidth="1"/>
    <col min="5386" max="5386" width="11.140625" style="70" customWidth="1"/>
    <col min="5387" max="5387" width="17.42578125" style="70" customWidth="1"/>
    <col min="5388" max="5632" width="9.140625" style="70"/>
    <col min="5633" max="5633" width="7.42578125" style="70" customWidth="1"/>
    <col min="5634" max="5634" width="8.140625" style="70" customWidth="1"/>
    <col min="5635" max="5635" width="14.5703125" style="70" customWidth="1"/>
    <col min="5636" max="5636" width="11.5703125" style="70" customWidth="1"/>
    <col min="5637" max="5637" width="10.42578125" style="70" customWidth="1"/>
    <col min="5638" max="5639" width="10.28515625" style="70" customWidth="1"/>
    <col min="5640" max="5640" width="10.140625" style="70" customWidth="1"/>
    <col min="5641" max="5641" width="10.28515625" style="70" customWidth="1"/>
    <col min="5642" max="5642" width="11.140625" style="70" customWidth="1"/>
    <col min="5643" max="5643" width="17.42578125" style="70" customWidth="1"/>
    <col min="5644" max="5888" width="9.140625" style="70"/>
    <col min="5889" max="5889" width="7.42578125" style="70" customWidth="1"/>
    <col min="5890" max="5890" width="8.140625" style="70" customWidth="1"/>
    <col min="5891" max="5891" width="14.5703125" style="70" customWidth="1"/>
    <col min="5892" max="5892" width="11.5703125" style="70" customWidth="1"/>
    <col min="5893" max="5893" width="10.42578125" style="70" customWidth="1"/>
    <col min="5894" max="5895" width="10.28515625" style="70" customWidth="1"/>
    <col min="5896" max="5896" width="10.140625" style="70" customWidth="1"/>
    <col min="5897" max="5897" width="10.28515625" style="70" customWidth="1"/>
    <col min="5898" max="5898" width="11.140625" style="70" customWidth="1"/>
    <col min="5899" max="5899" width="17.42578125" style="70" customWidth="1"/>
    <col min="5900" max="6144" width="9.140625" style="70"/>
    <col min="6145" max="6145" width="7.42578125" style="70" customWidth="1"/>
    <col min="6146" max="6146" width="8.140625" style="70" customWidth="1"/>
    <col min="6147" max="6147" width="14.5703125" style="70" customWidth="1"/>
    <col min="6148" max="6148" width="11.5703125" style="70" customWidth="1"/>
    <col min="6149" max="6149" width="10.42578125" style="70" customWidth="1"/>
    <col min="6150" max="6151" width="10.28515625" style="70" customWidth="1"/>
    <col min="6152" max="6152" width="10.140625" style="70" customWidth="1"/>
    <col min="6153" max="6153" width="10.28515625" style="70" customWidth="1"/>
    <col min="6154" max="6154" width="11.140625" style="70" customWidth="1"/>
    <col min="6155" max="6155" width="17.42578125" style="70" customWidth="1"/>
    <col min="6156" max="6400" width="9.140625" style="70"/>
    <col min="6401" max="6401" width="7.42578125" style="70" customWidth="1"/>
    <col min="6402" max="6402" width="8.140625" style="70" customWidth="1"/>
    <col min="6403" max="6403" width="14.5703125" style="70" customWidth="1"/>
    <col min="6404" max="6404" width="11.5703125" style="70" customWidth="1"/>
    <col min="6405" max="6405" width="10.42578125" style="70" customWidth="1"/>
    <col min="6406" max="6407" width="10.28515625" style="70" customWidth="1"/>
    <col min="6408" max="6408" width="10.140625" style="70" customWidth="1"/>
    <col min="6409" max="6409" width="10.28515625" style="70" customWidth="1"/>
    <col min="6410" max="6410" width="11.140625" style="70" customWidth="1"/>
    <col min="6411" max="6411" width="17.42578125" style="70" customWidth="1"/>
    <col min="6412" max="6656" width="9.140625" style="70"/>
    <col min="6657" max="6657" width="7.42578125" style="70" customWidth="1"/>
    <col min="6658" max="6658" width="8.140625" style="70" customWidth="1"/>
    <col min="6659" max="6659" width="14.5703125" style="70" customWidth="1"/>
    <col min="6660" max="6660" width="11.5703125" style="70" customWidth="1"/>
    <col min="6661" max="6661" width="10.42578125" style="70" customWidth="1"/>
    <col min="6662" max="6663" width="10.28515625" style="70" customWidth="1"/>
    <col min="6664" max="6664" width="10.140625" style="70" customWidth="1"/>
    <col min="6665" max="6665" width="10.28515625" style="70" customWidth="1"/>
    <col min="6666" max="6666" width="11.140625" style="70" customWidth="1"/>
    <col min="6667" max="6667" width="17.42578125" style="70" customWidth="1"/>
    <col min="6668" max="6912" width="9.140625" style="70"/>
    <col min="6913" max="6913" width="7.42578125" style="70" customWidth="1"/>
    <col min="6914" max="6914" width="8.140625" style="70" customWidth="1"/>
    <col min="6915" max="6915" width="14.5703125" style="70" customWidth="1"/>
    <col min="6916" max="6916" width="11.5703125" style="70" customWidth="1"/>
    <col min="6917" max="6917" width="10.42578125" style="70" customWidth="1"/>
    <col min="6918" max="6919" width="10.28515625" style="70" customWidth="1"/>
    <col min="6920" max="6920" width="10.140625" style="70" customWidth="1"/>
    <col min="6921" max="6921" width="10.28515625" style="70" customWidth="1"/>
    <col min="6922" max="6922" width="11.140625" style="70" customWidth="1"/>
    <col min="6923" max="6923" width="17.42578125" style="70" customWidth="1"/>
    <col min="6924" max="7168" width="9.140625" style="70"/>
    <col min="7169" max="7169" width="7.42578125" style="70" customWidth="1"/>
    <col min="7170" max="7170" width="8.140625" style="70" customWidth="1"/>
    <col min="7171" max="7171" width="14.5703125" style="70" customWidth="1"/>
    <col min="7172" max="7172" width="11.5703125" style="70" customWidth="1"/>
    <col min="7173" max="7173" width="10.42578125" style="70" customWidth="1"/>
    <col min="7174" max="7175" width="10.28515625" style="70" customWidth="1"/>
    <col min="7176" max="7176" width="10.140625" style="70" customWidth="1"/>
    <col min="7177" max="7177" width="10.28515625" style="70" customWidth="1"/>
    <col min="7178" max="7178" width="11.140625" style="70" customWidth="1"/>
    <col min="7179" max="7179" width="17.42578125" style="70" customWidth="1"/>
    <col min="7180" max="7424" width="9.140625" style="70"/>
    <col min="7425" max="7425" width="7.42578125" style="70" customWidth="1"/>
    <col min="7426" max="7426" width="8.140625" style="70" customWidth="1"/>
    <col min="7427" max="7427" width="14.5703125" style="70" customWidth="1"/>
    <col min="7428" max="7428" width="11.5703125" style="70" customWidth="1"/>
    <col min="7429" max="7429" width="10.42578125" style="70" customWidth="1"/>
    <col min="7430" max="7431" width="10.28515625" style="70" customWidth="1"/>
    <col min="7432" max="7432" width="10.140625" style="70" customWidth="1"/>
    <col min="7433" max="7433" width="10.28515625" style="70" customWidth="1"/>
    <col min="7434" max="7434" width="11.140625" style="70" customWidth="1"/>
    <col min="7435" max="7435" width="17.42578125" style="70" customWidth="1"/>
    <col min="7436" max="7680" width="9.140625" style="70"/>
    <col min="7681" max="7681" width="7.42578125" style="70" customWidth="1"/>
    <col min="7682" max="7682" width="8.140625" style="70" customWidth="1"/>
    <col min="7683" max="7683" width="14.5703125" style="70" customWidth="1"/>
    <col min="7684" max="7684" width="11.5703125" style="70" customWidth="1"/>
    <col min="7685" max="7685" width="10.42578125" style="70" customWidth="1"/>
    <col min="7686" max="7687" width="10.28515625" style="70" customWidth="1"/>
    <col min="7688" max="7688" width="10.140625" style="70" customWidth="1"/>
    <col min="7689" max="7689" width="10.28515625" style="70" customWidth="1"/>
    <col min="7690" max="7690" width="11.140625" style="70" customWidth="1"/>
    <col min="7691" max="7691" width="17.42578125" style="70" customWidth="1"/>
    <col min="7692" max="7936" width="9.140625" style="70"/>
    <col min="7937" max="7937" width="7.42578125" style="70" customWidth="1"/>
    <col min="7938" max="7938" width="8.140625" style="70" customWidth="1"/>
    <col min="7939" max="7939" width="14.5703125" style="70" customWidth="1"/>
    <col min="7940" max="7940" width="11.5703125" style="70" customWidth="1"/>
    <col min="7941" max="7941" width="10.42578125" style="70" customWidth="1"/>
    <col min="7942" max="7943" width="10.28515625" style="70" customWidth="1"/>
    <col min="7944" max="7944" width="10.140625" style="70" customWidth="1"/>
    <col min="7945" max="7945" width="10.28515625" style="70" customWidth="1"/>
    <col min="7946" max="7946" width="11.140625" style="70" customWidth="1"/>
    <col min="7947" max="7947" width="17.42578125" style="70" customWidth="1"/>
    <col min="7948" max="8192" width="9.140625" style="70"/>
    <col min="8193" max="8193" width="7.42578125" style="70" customWidth="1"/>
    <col min="8194" max="8194" width="8.140625" style="70" customWidth="1"/>
    <col min="8195" max="8195" width="14.5703125" style="70" customWidth="1"/>
    <col min="8196" max="8196" width="11.5703125" style="70" customWidth="1"/>
    <col min="8197" max="8197" width="10.42578125" style="70" customWidth="1"/>
    <col min="8198" max="8199" width="10.28515625" style="70" customWidth="1"/>
    <col min="8200" max="8200" width="10.140625" style="70" customWidth="1"/>
    <col min="8201" max="8201" width="10.28515625" style="70" customWidth="1"/>
    <col min="8202" max="8202" width="11.140625" style="70" customWidth="1"/>
    <col min="8203" max="8203" width="17.42578125" style="70" customWidth="1"/>
    <col min="8204" max="8448" width="9.140625" style="70"/>
    <col min="8449" max="8449" width="7.42578125" style="70" customWidth="1"/>
    <col min="8450" max="8450" width="8.140625" style="70" customWidth="1"/>
    <col min="8451" max="8451" width="14.5703125" style="70" customWidth="1"/>
    <col min="8452" max="8452" width="11.5703125" style="70" customWidth="1"/>
    <col min="8453" max="8453" width="10.42578125" style="70" customWidth="1"/>
    <col min="8454" max="8455" width="10.28515625" style="70" customWidth="1"/>
    <col min="8456" max="8456" width="10.140625" style="70" customWidth="1"/>
    <col min="8457" max="8457" width="10.28515625" style="70" customWidth="1"/>
    <col min="8458" max="8458" width="11.140625" style="70" customWidth="1"/>
    <col min="8459" max="8459" width="17.42578125" style="70" customWidth="1"/>
    <col min="8460" max="8704" width="9.140625" style="70"/>
    <col min="8705" max="8705" width="7.42578125" style="70" customWidth="1"/>
    <col min="8706" max="8706" width="8.140625" style="70" customWidth="1"/>
    <col min="8707" max="8707" width="14.5703125" style="70" customWidth="1"/>
    <col min="8708" max="8708" width="11.5703125" style="70" customWidth="1"/>
    <col min="8709" max="8709" width="10.42578125" style="70" customWidth="1"/>
    <col min="8710" max="8711" width="10.28515625" style="70" customWidth="1"/>
    <col min="8712" max="8712" width="10.140625" style="70" customWidth="1"/>
    <col min="8713" max="8713" width="10.28515625" style="70" customWidth="1"/>
    <col min="8714" max="8714" width="11.140625" style="70" customWidth="1"/>
    <col min="8715" max="8715" width="17.42578125" style="70" customWidth="1"/>
    <col min="8716" max="8960" width="9.140625" style="70"/>
    <col min="8961" max="8961" width="7.42578125" style="70" customWidth="1"/>
    <col min="8962" max="8962" width="8.140625" style="70" customWidth="1"/>
    <col min="8963" max="8963" width="14.5703125" style="70" customWidth="1"/>
    <col min="8964" max="8964" width="11.5703125" style="70" customWidth="1"/>
    <col min="8965" max="8965" width="10.42578125" style="70" customWidth="1"/>
    <col min="8966" max="8967" width="10.28515625" style="70" customWidth="1"/>
    <col min="8968" max="8968" width="10.140625" style="70" customWidth="1"/>
    <col min="8969" max="8969" width="10.28515625" style="70" customWidth="1"/>
    <col min="8970" max="8970" width="11.140625" style="70" customWidth="1"/>
    <col min="8971" max="8971" width="17.42578125" style="70" customWidth="1"/>
    <col min="8972" max="9216" width="9.140625" style="70"/>
    <col min="9217" max="9217" width="7.42578125" style="70" customWidth="1"/>
    <col min="9218" max="9218" width="8.140625" style="70" customWidth="1"/>
    <col min="9219" max="9219" width="14.5703125" style="70" customWidth="1"/>
    <col min="9220" max="9220" width="11.5703125" style="70" customWidth="1"/>
    <col min="9221" max="9221" width="10.42578125" style="70" customWidth="1"/>
    <col min="9222" max="9223" width="10.28515625" style="70" customWidth="1"/>
    <col min="9224" max="9224" width="10.140625" style="70" customWidth="1"/>
    <col min="9225" max="9225" width="10.28515625" style="70" customWidth="1"/>
    <col min="9226" max="9226" width="11.140625" style="70" customWidth="1"/>
    <col min="9227" max="9227" width="17.42578125" style="70" customWidth="1"/>
    <col min="9228" max="9472" width="9.140625" style="70"/>
    <col min="9473" max="9473" width="7.42578125" style="70" customWidth="1"/>
    <col min="9474" max="9474" width="8.140625" style="70" customWidth="1"/>
    <col min="9475" max="9475" width="14.5703125" style="70" customWidth="1"/>
    <col min="9476" max="9476" width="11.5703125" style="70" customWidth="1"/>
    <col min="9477" max="9477" width="10.42578125" style="70" customWidth="1"/>
    <col min="9478" max="9479" width="10.28515625" style="70" customWidth="1"/>
    <col min="9480" max="9480" width="10.140625" style="70" customWidth="1"/>
    <col min="9481" max="9481" width="10.28515625" style="70" customWidth="1"/>
    <col min="9482" max="9482" width="11.140625" style="70" customWidth="1"/>
    <col min="9483" max="9483" width="17.42578125" style="70" customWidth="1"/>
    <col min="9484" max="9728" width="9.140625" style="70"/>
    <col min="9729" max="9729" width="7.42578125" style="70" customWidth="1"/>
    <col min="9730" max="9730" width="8.140625" style="70" customWidth="1"/>
    <col min="9731" max="9731" width="14.5703125" style="70" customWidth="1"/>
    <col min="9732" max="9732" width="11.5703125" style="70" customWidth="1"/>
    <col min="9733" max="9733" width="10.42578125" style="70" customWidth="1"/>
    <col min="9734" max="9735" width="10.28515625" style="70" customWidth="1"/>
    <col min="9736" max="9736" width="10.140625" style="70" customWidth="1"/>
    <col min="9737" max="9737" width="10.28515625" style="70" customWidth="1"/>
    <col min="9738" max="9738" width="11.140625" style="70" customWidth="1"/>
    <col min="9739" max="9739" width="17.42578125" style="70" customWidth="1"/>
    <col min="9740" max="9984" width="9.140625" style="70"/>
    <col min="9985" max="9985" width="7.42578125" style="70" customWidth="1"/>
    <col min="9986" max="9986" width="8.140625" style="70" customWidth="1"/>
    <col min="9987" max="9987" width="14.5703125" style="70" customWidth="1"/>
    <col min="9988" max="9988" width="11.5703125" style="70" customWidth="1"/>
    <col min="9989" max="9989" width="10.42578125" style="70" customWidth="1"/>
    <col min="9990" max="9991" width="10.28515625" style="70" customWidth="1"/>
    <col min="9992" max="9992" width="10.140625" style="70" customWidth="1"/>
    <col min="9993" max="9993" width="10.28515625" style="70" customWidth="1"/>
    <col min="9994" max="9994" width="11.140625" style="70" customWidth="1"/>
    <col min="9995" max="9995" width="17.42578125" style="70" customWidth="1"/>
    <col min="9996" max="10240" width="9.140625" style="70"/>
    <col min="10241" max="10241" width="7.42578125" style="70" customWidth="1"/>
    <col min="10242" max="10242" width="8.140625" style="70" customWidth="1"/>
    <col min="10243" max="10243" width="14.5703125" style="70" customWidth="1"/>
    <col min="10244" max="10244" width="11.5703125" style="70" customWidth="1"/>
    <col min="10245" max="10245" width="10.42578125" style="70" customWidth="1"/>
    <col min="10246" max="10247" width="10.28515625" style="70" customWidth="1"/>
    <col min="10248" max="10248" width="10.140625" style="70" customWidth="1"/>
    <col min="10249" max="10249" width="10.28515625" style="70" customWidth="1"/>
    <col min="10250" max="10250" width="11.140625" style="70" customWidth="1"/>
    <col min="10251" max="10251" width="17.42578125" style="70" customWidth="1"/>
    <col min="10252" max="10496" width="9.140625" style="70"/>
    <col min="10497" max="10497" width="7.42578125" style="70" customWidth="1"/>
    <col min="10498" max="10498" width="8.140625" style="70" customWidth="1"/>
    <col min="10499" max="10499" width="14.5703125" style="70" customWidth="1"/>
    <col min="10500" max="10500" width="11.5703125" style="70" customWidth="1"/>
    <col min="10501" max="10501" width="10.42578125" style="70" customWidth="1"/>
    <col min="10502" max="10503" width="10.28515625" style="70" customWidth="1"/>
    <col min="10504" max="10504" width="10.140625" style="70" customWidth="1"/>
    <col min="10505" max="10505" width="10.28515625" style="70" customWidth="1"/>
    <col min="10506" max="10506" width="11.140625" style="70" customWidth="1"/>
    <col min="10507" max="10507" width="17.42578125" style="70" customWidth="1"/>
    <col min="10508" max="10752" width="9.140625" style="70"/>
    <col min="10753" max="10753" width="7.42578125" style="70" customWidth="1"/>
    <col min="10754" max="10754" width="8.140625" style="70" customWidth="1"/>
    <col min="10755" max="10755" width="14.5703125" style="70" customWidth="1"/>
    <col min="10756" max="10756" width="11.5703125" style="70" customWidth="1"/>
    <col min="10757" max="10757" width="10.42578125" style="70" customWidth="1"/>
    <col min="10758" max="10759" width="10.28515625" style="70" customWidth="1"/>
    <col min="10760" max="10760" width="10.140625" style="70" customWidth="1"/>
    <col min="10761" max="10761" width="10.28515625" style="70" customWidth="1"/>
    <col min="10762" max="10762" width="11.140625" style="70" customWidth="1"/>
    <col min="10763" max="10763" width="17.42578125" style="70" customWidth="1"/>
    <col min="10764" max="11008" width="9.140625" style="70"/>
    <col min="11009" max="11009" width="7.42578125" style="70" customWidth="1"/>
    <col min="11010" max="11010" width="8.140625" style="70" customWidth="1"/>
    <col min="11011" max="11011" width="14.5703125" style="70" customWidth="1"/>
    <col min="11012" max="11012" width="11.5703125" style="70" customWidth="1"/>
    <col min="11013" max="11013" width="10.42578125" style="70" customWidth="1"/>
    <col min="11014" max="11015" width="10.28515625" style="70" customWidth="1"/>
    <col min="11016" max="11016" width="10.140625" style="70" customWidth="1"/>
    <col min="11017" max="11017" width="10.28515625" style="70" customWidth="1"/>
    <col min="11018" max="11018" width="11.140625" style="70" customWidth="1"/>
    <col min="11019" max="11019" width="17.42578125" style="70" customWidth="1"/>
    <col min="11020" max="11264" width="9.140625" style="70"/>
    <col min="11265" max="11265" width="7.42578125" style="70" customWidth="1"/>
    <col min="11266" max="11266" width="8.140625" style="70" customWidth="1"/>
    <col min="11267" max="11267" width="14.5703125" style="70" customWidth="1"/>
    <col min="11268" max="11268" width="11.5703125" style="70" customWidth="1"/>
    <col min="11269" max="11269" width="10.42578125" style="70" customWidth="1"/>
    <col min="11270" max="11271" width="10.28515625" style="70" customWidth="1"/>
    <col min="11272" max="11272" width="10.140625" style="70" customWidth="1"/>
    <col min="11273" max="11273" width="10.28515625" style="70" customWidth="1"/>
    <col min="11274" max="11274" width="11.140625" style="70" customWidth="1"/>
    <col min="11275" max="11275" width="17.42578125" style="70" customWidth="1"/>
    <col min="11276" max="11520" width="9.140625" style="70"/>
    <col min="11521" max="11521" width="7.42578125" style="70" customWidth="1"/>
    <col min="11522" max="11522" width="8.140625" style="70" customWidth="1"/>
    <col min="11523" max="11523" width="14.5703125" style="70" customWidth="1"/>
    <col min="11524" max="11524" width="11.5703125" style="70" customWidth="1"/>
    <col min="11525" max="11525" width="10.42578125" style="70" customWidth="1"/>
    <col min="11526" max="11527" width="10.28515625" style="70" customWidth="1"/>
    <col min="11528" max="11528" width="10.140625" style="70" customWidth="1"/>
    <col min="11529" max="11529" width="10.28515625" style="70" customWidth="1"/>
    <col min="11530" max="11530" width="11.140625" style="70" customWidth="1"/>
    <col min="11531" max="11531" width="17.42578125" style="70" customWidth="1"/>
    <col min="11532" max="11776" width="9.140625" style="70"/>
    <col min="11777" max="11777" width="7.42578125" style="70" customWidth="1"/>
    <col min="11778" max="11778" width="8.140625" style="70" customWidth="1"/>
    <col min="11779" max="11779" width="14.5703125" style="70" customWidth="1"/>
    <col min="11780" max="11780" width="11.5703125" style="70" customWidth="1"/>
    <col min="11781" max="11781" width="10.42578125" style="70" customWidth="1"/>
    <col min="11782" max="11783" width="10.28515625" style="70" customWidth="1"/>
    <col min="11784" max="11784" width="10.140625" style="70" customWidth="1"/>
    <col min="11785" max="11785" width="10.28515625" style="70" customWidth="1"/>
    <col min="11786" max="11786" width="11.140625" style="70" customWidth="1"/>
    <col min="11787" max="11787" width="17.42578125" style="70" customWidth="1"/>
    <col min="11788" max="12032" width="9.140625" style="70"/>
    <col min="12033" max="12033" width="7.42578125" style="70" customWidth="1"/>
    <col min="12034" max="12034" width="8.140625" style="70" customWidth="1"/>
    <col min="12035" max="12035" width="14.5703125" style="70" customWidth="1"/>
    <col min="12036" max="12036" width="11.5703125" style="70" customWidth="1"/>
    <col min="12037" max="12037" width="10.42578125" style="70" customWidth="1"/>
    <col min="12038" max="12039" width="10.28515625" style="70" customWidth="1"/>
    <col min="12040" max="12040" width="10.140625" style="70" customWidth="1"/>
    <col min="12041" max="12041" width="10.28515625" style="70" customWidth="1"/>
    <col min="12042" max="12042" width="11.140625" style="70" customWidth="1"/>
    <col min="12043" max="12043" width="17.42578125" style="70" customWidth="1"/>
    <col min="12044" max="12288" width="9.140625" style="70"/>
    <col min="12289" max="12289" width="7.42578125" style="70" customWidth="1"/>
    <col min="12290" max="12290" width="8.140625" style="70" customWidth="1"/>
    <col min="12291" max="12291" width="14.5703125" style="70" customWidth="1"/>
    <col min="12292" max="12292" width="11.5703125" style="70" customWidth="1"/>
    <col min="12293" max="12293" width="10.42578125" style="70" customWidth="1"/>
    <col min="12294" max="12295" width="10.28515625" style="70" customWidth="1"/>
    <col min="12296" max="12296" width="10.140625" style="70" customWidth="1"/>
    <col min="12297" max="12297" width="10.28515625" style="70" customWidth="1"/>
    <col min="12298" max="12298" width="11.140625" style="70" customWidth="1"/>
    <col min="12299" max="12299" width="17.42578125" style="70" customWidth="1"/>
    <col min="12300" max="12544" width="9.140625" style="70"/>
    <col min="12545" max="12545" width="7.42578125" style="70" customWidth="1"/>
    <col min="12546" max="12546" width="8.140625" style="70" customWidth="1"/>
    <col min="12547" max="12547" width="14.5703125" style="70" customWidth="1"/>
    <col min="12548" max="12548" width="11.5703125" style="70" customWidth="1"/>
    <col min="12549" max="12549" width="10.42578125" style="70" customWidth="1"/>
    <col min="12550" max="12551" width="10.28515625" style="70" customWidth="1"/>
    <col min="12552" max="12552" width="10.140625" style="70" customWidth="1"/>
    <col min="12553" max="12553" width="10.28515625" style="70" customWidth="1"/>
    <col min="12554" max="12554" width="11.140625" style="70" customWidth="1"/>
    <col min="12555" max="12555" width="17.42578125" style="70" customWidth="1"/>
    <col min="12556" max="12800" width="9.140625" style="70"/>
    <col min="12801" max="12801" width="7.42578125" style="70" customWidth="1"/>
    <col min="12802" max="12802" width="8.140625" style="70" customWidth="1"/>
    <col min="12803" max="12803" width="14.5703125" style="70" customWidth="1"/>
    <col min="12804" max="12804" width="11.5703125" style="70" customWidth="1"/>
    <col min="12805" max="12805" width="10.42578125" style="70" customWidth="1"/>
    <col min="12806" max="12807" width="10.28515625" style="70" customWidth="1"/>
    <col min="12808" max="12808" width="10.140625" style="70" customWidth="1"/>
    <col min="12809" max="12809" width="10.28515625" style="70" customWidth="1"/>
    <col min="12810" max="12810" width="11.140625" style="70" customWidth="1"/>
    <col min="12811" max="12811" width="17.42578125" style="70" customWidth="1"/>
    <col min="12812" max="13056" width="9.140625" style="70"/>
    <col min="13057" max="13057" width="7.42578125" style="70" customWidth="1"/>
    <col min="13058" max="13058" width="8.140625" style="70" customWidth="1"/>
    <col min="13059" max="13059" width="14.5703125" style="70" customWidth="1"/>
    <col min="13060" max="13060" width="11.5703125" style="70" customWidth="1"/>
    <col min="13061" max="13061" width="10.42578125" style="70" customWidth="1"/>
    <col min="13062" max="13063" width="10.28515625" style="70" customWidth="1"/>
    <col min="13064" max="13064" width="10.140625" style="70" customWidth="1"/>
    <col min="13065" max="13065" width="10.28515625" style="70" customWidth="1"/>
    <col min="13066" max="13066" width="11.140625" style="70" customWidth="1"/>
    <col min="13067" max="13067" width="17.42578125" style="70" customWidth="1"/>
    <col min="13068" max="13312" width="9.140625" style="70"/>
    <col min="13313" max="13313" width="7.42578125" style="70" customWidth="1"/>
    <col min="13314" max="13314" width="8.140625" style="70" customWidth="1"/>
    <col min="13315" max="13315" width="14.5703125" style="70" customWidth="1"/>
    <col min="13316" max="13316" width="11.5703125" style="70" customWidth="1"/>
    <col min="13317" max="13317" width="10.42578125" style="70" customWidth="1"/>
    <col min="13318" max="13319" width="10.28515625" style="70" customWidth="1"/>
    <col min="13320" max="13320" width="10.140625" style="70" customWidth="1"/>
    <col min="13321" max="13321" width="10.28515625" style="70" customWidth="1"/>
    <col min="13322" max="13322" width="11.140625" style="70" customWidth="1"/>
    <col min="13323" max="13323" width="17.42578125" style="70" customWidth="1"/>
    <col min="13324" max="13568" width="9.140625" style="70"/>
    <col min="13569" max="13569" width="7.42578125" style="70" customWidth="1"/>
    <col min="13570" max="13570" width="8.140625" style="70" customWidth="1"/>
    <col min="13571" max="13571" width="14.5703125" style="70" customWidth="1"/>
    <col min="13572" max="13572" width="11.5703125" style="70" customWidth="1"/>
    <col min="13573" max="13573" width="10.42578125" style="70" customWidth="1"/>
    <col min="13574" max="13575" width="10.28515625" style="70" customWidth="1"/>
    <col min="13576" max="13576" width="10.140625" style="70" customWidth="1"/>
    <col min="13577" max="13577" width="10.28515625" style="70" customWidth="1"/>
    <col min="13578" max="13578" width="11.140625" style="70" customWidth="1"/>
    <col min="13579" max="13579" width="17.42578125" style="70" customWidth="1"/>
    <col min="13580" max="13824" width="9.140625" style="70"/>
    <col min="13825" max="13825" width="7.42578125" style="70" customWidth="1"/>
    <col min="13826" max="13826" width="8.140625" style="70" customWidth="1"/>
    <col min="13827" max="13827" width="14.5703125" style="70" customWidth="1"/>
    <col min="13828" max="13828" width="11.5703125" style="70" customWidth="1"/>
    <col min="13829" max="13829" width="10.42578125" style="70" customWidth="1"/>
    <col min="13830" max="13831" width="10.28515625" style="70" customWidth="1"/>
    <col min="13832" max="13832" width="10.140625" style="70" customWidth="1"/>
    <col min="13833" max="13833" width="10.28515625" style="70" customWidth="1"/>
    <col min="13834" max="13834" width="11.140625" style="70" customWidth="1"/>
    <col min="13835" max="13835" width="17.42578125" style="70" customWidth="1"/>
    <col min="13836" max="14080" width="9.140625" style="70"/>
    <col min="14081" max="14081" width="7.42578125" style="70" customWidth="1"/>
    <col min="14082" max="14082" width="8.140625" style="70" customWidth="1"/>
    <col min="14083" max="14083" width="14.5703125" style="70" customWidth="1"/>
    <col min="14084" max="14084" width="11.5703125" style="70" customWidth="1"/>
    <col min="14085" max="14085" width="10.42578125" style="70" customWidth="1"/>
    <col min="14086" max="14087" width="10.28515625" style="70" customWidth="1"/>
    <col min="14088" max="14088" width="10.140625" style="70" customWidth="1"/>
    <col min="14089" max="14089" width="10.28515625" style="70" customWidth="1"/>
    <col min="14090" max="14090" width="11.140625" style="70" customWidth="1"/>
    <col min="14091" max="14091" width="17.42578125" style="70" customWidth="1"/>
    <col min="14092" max="14336" width="9.140625" style="70"/>
    <col min="14337" max="14337" width="7.42578125" style="70" customWidth="1"/>
    <col min="14338" max="14338" width="8.140625" style="70" customWidth="1"/>
    <col min="14339" max="14339" width="14.5703125" style="70" customWidth="1"/>
    <col min="14340" max="14340" width="11.5703125" style="70" customWidth="1"/>
    <col min="14341" max="14341" width="10.42578125" style="70" customWidth="1"/>
    <col min="14342" max="14343" width="10.28515625" style="70" customWidth="1"/>
    <col min="14344" max="14344" width="10.140625" style="70" customWidth="1"/>
    <col min="14345" max="14345" width="10.28515625" style="70" customWidth="1"/>
    <col min="14346" max="14346" width="11.140625" style="70" customWidth="1"/>
    <col min="14347" max="14347" width="17.42578125" style="70" customWidth="1"/>
    <col min="14348" max="14592" width="9.140625" style="70"/>
    <col min="14593" max="14593" width="7.42578125" style="70" customWidth="1"/>
    <col min="14594" max="14594" width="8.140625" style="70" customWidth="1"/>
    <col min="14595" max="14595" width="14.5703125" style="70" customWidth="1"/>
    <col min="14596" max="14596" width="11.5703125" style="70" customWidth="1"/>
    <col min="14597" max="14597" width="10.42578125" style="70" customWidth="1"/>
    <col min="14598" max="14599" width="10.28515625" style="70" customWidth="1"/>
    <col min="14600" max="14600" width="10.140625" style="70" customWidth="1"/>
    <col min="14601" max="14601" width="10.28515625" style="70" customWidth="1"/>
    <col min="14602" max="14602" width="11.140625" style="70" customWidth="1"/>
    <col min="14603" max="14603" width="17.42578125" style="70" customWidth="1"/>
    <col min="14604" max="14848" width="9.140625" style="70"/>
    <col min="14849" max="14849" width="7.42578125" style="70" customWidth="1"/>
    <col min="14850" max="14850" width="8.140625" style="70" customWidth="1"/>
    <col min="14851" max="14851" width="14.5703125" style="70" customWidth="1"/>
    <col min="14852" max="14852" width="11.5703125" style="70" customWidth="1"/>
    <col min="14853" max="14853" width="10.42578125" style="70" customWidth="1"/>
    <col min="14854" max="14855" width="10.28515625" style="70" customWidth="1"/>
    <col min="14856" max="14856" width="10.140625" style="70" customWidth="1"/>
    <col min="14857" max="14857" width="10.28515625" style="70" customWidth="1"/>
    <col min="14858" max="14858" width="11.140625" style="70" customWidth="1"/>
    <col min="14859" max="14859" width="17.42578125" style="70" customWidth="1"/>
    <col min="14860" max="15104" width="9.140625" style="70"/>
    <col min="15105" max="15105" width="7.42578125" style="70" customWidth="1"/>
    <col min="15106" max="15106" width="8.140625" style="70" customWidth="1"/>
    <col min="15107" max="15107" width="14.5703125" style="70" customWidth="1"/>
    <col min="15108" max="15108" width="11.5703125" style="70" customWidth="1"/>
    <col min="15109" max="15109" width="10.42578125" style="70" customWidth="1"/>
    <col min="15110" max="15111" width="10.28515625" style="70" customWidth="1"/>
    <col min="15112" max="15112" width="10.140625" style="70" customWidth="1"/>
    <col min="15113" max="15113" width="10.28515625" style="70" customWidth="1"/>
    <col min="15114" max="15114" width="11.140625" style="70" customWidth="1"/>
    <col min="15115" max="15115" width="17.42578125" style="70" customWidth="1"/>
    <col min="15116" max="15360" width="9.140625" style="70"/>
    <col min="15361" max="15361" width="7.42578125" style="70" customWidth="1"/>
    <col min="15362" max="15362" width="8.140625" style="70" customWidth="1"/>
    <col min="15363" max="15363" width="14.5703125" style="70" customWidth="1"/>
    <col min="15364" max="15364" width="11.5703125" style="70" customWidth="1"/>
    <col min="15365" max="15365" width="10.42578125" style="70" customWidth="1"/>
    <col min="15366" max="15367" width="10.28515625" style="70" customWidth="1"/>
    <col min="15368" max="15368" width="10.140625" style="70" customWidth="1"/>
    <col min="15369" max="15369" width="10.28515625" style="70" customWidth="1"/>
    <col min="15370" max="15370" width="11.140625" style="70" customWidth="1"/>
    <col min="15371" max="15371" width="17.42578125" style="70" customWidth="1"/>
    <col min="15372" max="15616" width="9.140625" style="70"/>
    <col min="15617" max="15617" width="7.42578125" style="70" customWidth="1"/>
    <col min="15618" max="15618" width="8.140625" style="70" customWidth="1"/>
    <col min="15619" max="15619" width="14.5703125" style="70" customWidth="1"/>
    <col min="15620" max="15620" width="11.5703125" style="70" customWidth="1"/>
    <col min="15621" max="15621" width="10.42578125" style="70" customWidth="1"/>
    <col min="15622" max="15623" width="10.28515625" style="70" customWidth="1"/>
    <col min="15624" max="15624" width="10.140625" style="70" customWidth="1"/>
    <col min="15625" max="15625" width="10.28515625" style="70" customWidth="1"/>
    <col min="15626" max="15626" width="11.140625" style="70" customWidth="1"/>
    <col min="15627" max="15627" width="17.42578125" style="70" customWidth="1"/>
    <col min="15628" max="15872" width="9.140625" style="70"/>
    <col min="15873" max="15873" width="7.42578125" style="70" customWidth="1"/>
    <col min="15874" max="15874" width="8.140625" style="70" customWidth="1"/>
    <col min="15875" max="15875" width="14.5703125" style="70" customWidth="1"/>
    <col min="15876" max="15876" width="11.5703125" style="70" customWidth="1"/>
    <col min="15877" max="15877" width="10.42578125" style="70" customWidth="1"/>
    <col min="15878" max="15879" width="10.28515625" style="70" customWidth="1"/>
    <col min="15880" max="15880" width="10.140625" style="70" customWidth="1"/>
    <col min="15881" max="15881" width="10.28515625" style="70" customWidth="1"/>
    <col min="15882" max="15882" width="11.140625" style="70" customWidth="1"/>
    <col min="15883" max="15883" width="17.42578125" style="70" customWidth="1"/>
    <col min="15884" max="16128" width="9.140625" style="70"/>
    <col min="16129" max="16129" width="7.42578125" style="70" customWidth="1"/>
    <col min="16130" max="16130" width="8.140625" style="70" customWidth="1"/>
    <col min="16131" max="16131" width="14.5703125" style="70" customWidth="1"/>
    <col min="16132" max="16132" width="11.5703125" style="70" customWidth="1"/>
    <col min="16133" max="16133" width="10.42578125" style="70" customWidth="1"/>
    <col min="16134" max="16135" width="10.28515625" style="70" customWidth="1"/>
    <col min="16136" max="16136" width="10.140625" style="70" customWidth="1"/>
    <col min="16137" max="16137" width="10.28515625" style="70" customWidth="1"/>
    <col min="16138" max="16138" width="11.140625" style="70" customWidth="1"/>
    <col min="16139" max="16139" width="17.42578125" style="70" customWidth="1"/>
    <col min="16140" max="16384" width="9.140625" style="70"/>
  </cols>
  <sheetData>
    <row r="1" spans="1:13" ht="17.25" customHeight="1" x14ac:dyDescent="0.25">
      <c r="A1" s="98" t="s">
        <v>373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3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3" ht="15.75" x14ac:dyDescent="0.25">
      <c r="A3" s="348" t="s">
        <v>374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</row>
    <row r="4" spans="1:13" x14ac:dyDescent="0.25">
      <c r="A4" s="385" t="s">
        <v>609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</row>
    <row r="5" spans="1:13" x14ac:dyDescent="0.2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</row>
    <row r="6" spans="1:13" ht="15.75" customHeight="1" x14ac:dyDescent="0.25">
      <c r="A6" s="349" t="s">
        <v>0</v>
      </c>
      <c r="B6" s="349"/>
      <c r="C6" s="349"/>
      <c r="D6" s="349"/>
      <c r="E6" s="349"/>
      <c r="F6" s="349"/>
      <c r="G6" s="386" t="s">
        <v>1</v>
      </c>
      <c r="H6" s="386"/>
      <c r="I6" s="386"/>
      <c r="J6" s="386"/>
      <c r="K6" s="386"/>
      <c r="L6" s="101"/>
      <c r="M6" s="101"/>
    </row>
    <row r="7" spans="1:13" ht="15.75" x14ac:dyDescent="0.25">
      <c r="A7" s="71"/>
      <c r="B7" s="71"/>
      <c r="C7" s="71"/>
      <c r="D7" s="71"/>
      <c r="E7" s="71"/>
      <c r="F7" s="71"/>
      <c r="G7" s="102"/>
      <c r="H7" s="102"/>
      <c r="I7" s="102"/>
      <c r="J7" s="102"/>
      <c r="K7" s="102"/>
      <c r="L7" s="102"/>
      <c r="M7" s="102"/>
    </row>
    <row r="8" spans="1:13" ht="15.75" x14ac:dyDescent="0.25">
      <c r="A8" s="71"/>
      <c r="B8" s="71"/>
      <c r="C8" s="71"/>
      <c r="D8" s="71"/>
      <c r="E8" s="71"/>
      <c r="F8" s="71"/>
      <c r="G8" s="102"/>
      <c r="H8" s="102"/>
      <c r="I8" s="102"/>
      <c r="J8" s="102"/>
      <c r="K8" s="102"/>
      <c r="L8" s="102"/>
      <c r="M8" s="102"/>
    </row>
    <row r="9" spans="1:13" ht="15.75" x14ac:dyDescent="0.25">
      <c r="A9" s="387" t="s">
        <v>375</v>
      </c>
      <c r="B9" s="388"/>
      <c r="C9" s="388"/>
      <c r="D9" s="388"/>
      <c r="E9" s="388"/>
      <c r="F9" s="388"/>
      <c r="G9" s="388"/>
      <c r="H9" s="388"/>
      <c r="I9" s="388"/>
      <c r="J9" s="388"/>
      <c r="K9" s="388"/>
    </row>
    <row r="10" spans="1:13" x14ac:dyDescent="0.25">
      <c r="A10" s="72"/>
      <c r="B10" s="72"/>
      <c r="C10" s="103"/>
      <c r="D10" s="103"/>
      <c r="E10" s="103"/>
      <c r="F10" s="103"/>
      <c r="G10" s="103"/>
      <c r="H10" s="103"/>
      <c r="I10" s="103"/>
      <c r="J10" s="103"/>
      <c r="K10" s="103"/>
    </row>
    <row r="11" spans="1:13" x14ac:dyDescent="0.25">
      <c r="A11" s="389" t="s">
        <v>376</v>
      </c>
      <c r="B11" s="389"/>
      <c r="C11" s="389" t="s">
        <v>377</v>
      </c>
      <c r="D11" s="389" t="s">
        <v>378</v>
      </c>
      <c r="E11" s="391" t="s">
        <v>379</v>
      </c>
      <c r="F11" s="392"/>
      <c r="G11" s="392"/>
      <c r="H11" s="392"/>
      <c r="I11" s="392"/>
      <c r="J11" s="393"/>
      <c r="K11" s="389" t="s">
        <v>380</v>
      </c>
    </row>
    <row r="12" spans="1:13" ht="24.75" customHeight="1" x14ac:dyDescent="0.25">
      <c r="A12" s="390"/>
      <c r="B12" s="390"/>
      <c r="C12" s="390" t="s">
        <v>381</v>
      </c>
      <c r="D12" s="390" t="s">
        <v>378</v>
      </c>
      <c r="E12" s="389" t="s">
        <v>382</v>
      </c>
      <c r="F12" s="389" t="s">
        <v>383</v>
      </c>
      <c r="G12" s="389" t="s">
        <v>384</v>
      </c>
      <c r="H12" s="389" t="s">
        <v>325</v>
      </c>
      <c r="I12" s="389" t="s">
        <v>385</v>
      </c>
      <c r="J12" s="383" t="s">
        <v>386</v>
      </c>
      <c r="K12" s="390" t="s">
        <v>45</v>
      </c>
    </row>
    <row r="13" spans="1:13" x14ac:dyDescent="0.25">
      <c r="A13" s="52" t="s">
        <v>3</v>
      </c>
      <c r="B13" s="52" t="s">
        <v>4</v>
      </c>
      <c r="C13" s="390"/>
      <c r="D13" s="390"/>
      <c r="E13" s="390"/>
      <c r="F13" s="390"/>
      <c r="G13" s="390"/>
      <c r="H13" s="390"/>
      <c r="I13" s="390"/>
      <c r="J13" s="384"/>
      <c r="K13" s="390"/>
    </row>
    <row r="14" spans="1:13" ht="27.75" customHeight="1" x14ac:dyDescent="0.25">
      <c r="A14" s="104" t="s">
        <v>31</v>
      </c>
      <c r="B14" s="104" t="s">
        <v>36</v>
      </c>
      <c r="C14" s="394" t="s">
        <v>387</v>
      </c>
      <c r="D14" s="394"/>
      <c r="E14" s="394"/>
      <c r="F14" s="394"/>
      <c r="G14" s="394"/>
      <c r="H14" s="394"/>
      <c r="I14" s="394"/>
      <c r="J14" s="394"/>
      <c r="K14" s="394"/>
    </row>
    <row r="15" spans="1:13" x14ac:dyDescent="0.25">
      <c r="A15" s="104"/>
      <c r="B15" s="104"/>
      <c r="C15" s="274" t="s">
        <v>388</v>
      </c>
      <c r="D15" s="395"/>
      <c r="E15" s="395"/>
      <c r="F15" s="395"/>
      <c r="G15" s="395"/>
      <c r="H15" s="395"/>
      <c r="I15" s="395"/>
      <c r="J15" s="395"/>
      <c r="K15" s="275"/>
    </row>
    <row r="16" spans="1:13" ht="28.5" customHeight="1" x14ac:dyDescent="0.25">
      <c r="A16" s="104" t="s">
        <v>31</v>
      </c>
      <c r="B16" s="104" t="s">
        <v>37</v>
      </c>
      <c r="C16" s="394" t="s">
        <v>389</v>
      </c>
      <c r="D16" s="394"/>
      <c r="E16" s="394"/>
      <c r="F16" s="394"/>
      <c r="G16" s="394"/>
      <c r="H16" s="394"/>
      <c r="I16" s="394"/>
      <c r="J16" s="394"/>
      <c r="K16" s="394"/>
    </row>
    <row r="17" spans="1:11" x14ac:dyDescent="0.25">
      <c r="A17" s="104"/>
      <c r="B17" s="104"/>
      <c r="C17" s="274" t="s">
        <v>388</v>
      </c>
      <c r="D17" s="395"/>
      <c r="E17" s="395"/>
      <c r="F17" s="395"/>
      <c r="G17" s="395"/>
      <c r="H17" s="395"/>
      <c r="I17" s="395"/>
      <c r="J17" s="395"/>
      <c r="K17" s="275"/>
    </row>
    <row r="18" spans="1:11" ht="27.75" customHeight="1" x14ac:dyDescent="0.25">
      <c r="A18" s="104" t="s">
        <v>31</v>
      </c>
      <c r="B18" s="104" t="s">
        <v>38</v>
      </c>
      <c r="C18" s="394" t="s">
        <v>390</v>
      </c>
      <c r="D18" s="394"/>
      <c r="E18" s="394"/>
      <c r="F18" s="394"/>
      <c r="G18" s="394"/>
      <c r="H18" s="394"/>
      <c r="I18" s="394"/>
      <c r="J18" s="394"/>
      <c r="K18" s="394"/>
    </row>
    <row r="19" spans="1:11" x14ac:dyDescent="0.25">
      <c r="A19" s="104"/>
      <c r="B19" s="104"/>
      <c r="C19" s="274" t="s">
        <v>388</v>
      </c>
      <c r="D19" s="395"/>
      <c r="E19" s="395"/>
      <c r="F19" s="395"/>
      <c r="G19" s="395"/>
      <c r="H19" s="395"/>
      <c r="I19" s="395"/>
      <c r="J19" s="395"/>
      <c r="K19" s="275"/>
    </row>
    <row r="20" spans="1:11" ht="29.25" customHeight="1" x14ac:dyDescent="0.25">
      <c r="A20" s="105" t="s">
        <v>31</v>
      </c>
      <c r="B20" s="105" t="s">
        <v>101</v>
      </c>
      <c r="C20" s="394" t="s">
        <v>391</v>
      </c>
      <c r="D20" s="394"/>
      <c r="E20" s="394"/>
      <c r="F20" s="394"/>
      <c r="G20" s="394"/>
      <c r="H20" s="394"/>
      <c r="I20" s="394"/>
      <c r="J20" s="394"/>
      <c r="K20" s="394"/>
    </row>
    <row r="21" spans="1:11" x14ac:dyDescent="0.25">
      <c r="A21" s="106"/>
      <c r="B21" s="106"/>
      <c r="C21" s="274" t="s">
        <v>388</v>
      </c>
      <c r="D21" s="395"/>
      <c r="E21" s="395"/>
      <c r="F21" s="395"/>
      <c r="G21" s="395"/>
      <c r="H21" s="395"/>
      <c r="I21" s="395"/>
      <c r="J21" s="395"/>
      <c r="K21" s="275"/>
    </row>
    <row r="23" spans="1:11" x14ac:dyDescent="0.25">
      <c r="C23" s="107"/>
    </row>
  </sheetData>
  <mergeCells count="24">
    <mergeCell ref="C20:K20"/>
    <mergeCell ref="C21:K21"/>
    <mergeCell ref="C14:K14"/>
    <mergeCell ref="C15:K15"/>
    <mergeCell ref="C16:K16"/>
    <mergeCell ref="C17:K17"/>
    <mergeCell ref="C18:K18"/>
    <mergeCell ref="C19:K19"/>
    <mergeCell ref="J12:J13"/>
    <mergeCell ref="A3:K3"/>
    <mergeCell ref="A4:K4"/>
    <mergeCell ref="A6:F6"/>
    <mergeCell ref="G6:K6"/>
    <mergeCell ref="A9:K9"/>
    <mergeCell ref="A11:B12"/>
    <mergeCell ref="C11:C13"/>
    <mergeCell ref="D11:D13"/>
    <mergeCell ref="E11:J11"/>
    <mergeCell ref="K11:K13"/>
    <mergeCell ref="E12:E13"/>
    <mergeCell ref="F12:F13"/>
    <mergeCell ref="G12:G13"/>
    <mergeCell ref="H12:H13"/>
    <mergeCell ref="I12:I13"/>
  </mergeCells>
  <hyperlinks>
    <hyperlink ref="A3" r:id="rId1" display="consultantplus://offline/ref=81C534AC1618B38338B7138DDEB14344F59B417381706259B468524054C32ECBB30FCA5546109B5D4A4FB36DK7O"/>
  </hyperlinks>
  <pageMargins left="0.7" right="0.7" top="0.75" bottom="0.75" header="0.3" footer="0.3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view="pageBreakPreview" zoomScale="60" workbookViewId="0">
      <selection activeCell="A4" sqref="A4:N4"/>
    </sheetView>
  </sheetViews>
  <sheetFormatPr defaultRowHeight="15" x14ac:dyDescent="0.25"/>
  <cols>
    <col min="1" max="4" width="4.28515625" style="70" customWidth="1"/>
    <col min="5" max="5" width="6.42578125" style="70" customWidth="1"/>
    <col min="6" max="6" width="32" style="70" customWidth="1"/>
    <col min="7" max="7" width="10.42578125" style="70" customWidth="1"/>
    <col min="8" max="8" width="10.85546875" style="70" customWidth="1"/>
    <col min="9" max="10" width="8" style="70" customWidth="1"/>
    <col min="11" max="11" width="7.85546875" style="70" customWidth="1"/>
    <col min="12" max="13" width="9.140625" style="70"/>
    <col min="14" max="14" width="10.85546875" style="70" customWidth="1"/>
    <col min="15" max="256" width="9.140625" style="70"/>
    <col min="257" max="260" width="4.28515625" style="70" customWidth="1"/>
    <col min="261" max="261" width="6.42578125" style="70" customWidth="1"/>
    <col min="262" max="262" width="32" style="70" customWidth="1"/>
    <col min="263" max="263" width="10.42578125" style="70" customWidth="1"/>
    <col min="264" max="264" width="10.85546875" style="70" customWidth="1"/>
    <col min="265" max="266" width="8" style="70" customWidth="1"/>
    <col min="267" max="267" width="7.85546875" style="70" customWidth="1"/>
    <col min="268" max="269" width="9.140625" style="70"/>
    <col min="270" max="270" width="10.85546875" style="70" customWidth="1"/>
    <col min="271" max="512" width="9.140625" style="70"/>
    <col min="513" max="516" width="4.28515625" style="70" customWidth="1"/>
    <col min="517" max="517" width="6.42578125" style="70" customWidth="1"/>
    <col min="518" max="518" width="32" style="70" customWidth="1"/>
    <col min="519" max="519" width="10.42578125" style="70" customWidth="1"/>
    <col min="520" max="520" width="10.85546875" style="70" customWidth="1"/>
    <col min="521" max="522" width="8" style="70" customWidth="1"/>
    <col min="523" max="523" width="7.85546875" style="70" customWidth="1"/>
    <col min="524" max="525" width="9.140625" style="70"/>
    <col min="526" max="526" width="10.85546875" style="70" customWidth="1"/>
    <col min="527" max="768" width="9.140625" style="70"/>
    <col min="769" max="772" width="4.28515625" style="70" customWidth="1"/>
    <col min="773" max="773" width="6.42578125" style="70" customWidth="1"/>
    <col min="774" max="774" width="32" style="70" customWidth="1"/>
    <col min="775" max="775" width="10.42578125" style="70" customWidth="1"/>
    <col min="776" max="776" width="10.85546875" style="70" customWidth="1"/>
    <col min="777" max="778" width="8" style="70" customWidth="1"/>
    <col min="779" max="779" width="7.85546875" style="70" customWidth="1"/>
    <col min="780" max="781" width="9.140625" style="70"/>
    <col min="782" max="782" width="10.85546875" style="70" customWidth="1"/>
    <col min="783" max="1024" width="9.140625" style="70"/>
    <col min="1025" max="1028" width="4.28515625" style="70" customWidth="1"/>
    <col min="1029" max="1029" width="6.42578125" style="70" customWidth="1"/>
    <col min="1030" max="1030" width="32" style="70" customWidth="1"/>
    <col min="1031" max="1031" width="10.42578125" style="70" customWidth="1"/>
    <col min="1032" max="1032" width="10.85546875" style="70" customWidth="1"/>
    <col min="1033" max="1034" width="8" style="70" customWidth="1"/>
    <col min="1035" max="1035" width="7.85546875" style="70" customWidth="1"/>
    <col min="1036" max="1037" width="9.140625" style="70"/>
    <col min="1038" max="1038" width="10.85546875" style="70" customWidth="1"/>
    <col min="1039" max="1280" width="9.140625" style="70"/>
    <col min="1281" max="1284" width="4.28515625" style="70" customWidth="1"/>
    <col min="1285" max="1285" width="6.42578125" style="70" customWidth="1"/>
    <col min="1286" max="1286" width="32" style="70" customWidth="1"/>
    <col min="1287" max="1287" width="10.42578125" style="70" customWidth="1"/>
    <col min="1288" max="1288" width="10.85546875" style="70" customWidth="1"/>
    <col min="1289" max="1290" width="8" style="70" customWidth="1"/>
    <col min="1291" max="1291" width="7.85546875" style="70" customWidth="1"/>
    <col min="1292" max="1293" width="9.140625" style="70"/>
    <col min="1294" max="1294" width="10.85546875" style="70" customWidth="1"/>
    <col min="1295" max="1536" width="9.140625" style="70"/>
    <col min="1537" max="1540" width="4.28515625" style="70" customWidth="1"/>
    <col min="1541" max="1541" width="6.42578125" style="70" customWidth="1"/>
    <col min="1542" max="1542" width="32" style="70" customWidth="1"/>
    <col min="1543" max="1543" width="10.42578125" style="70" customWidth="1"/>
    <col min="1544" max="1544" width="10.85546875" style="70" customWidth="1"/>
    <col min="1545" max="1546" width="8" style="70" customWidth="1"/>
    <col min="1547" max="1547" width="7.85546875" style="70" customWidth="1"/>
    <col min="1548" max="1549" width="9.140625" style="70"/>
    <col min="1550" max="1550" width="10.85546875" style="70" customWidth="1"/>
    <col min="1551" max="1792" width="9.140625" style="70"/>
    <col min="1793" max="1796" width="4.28515625" style="70" customWidth="1"/>
    <col min="1797" max="1797" width="6.42578125" style="70" customWidth="1"/>
    <col min="1798" max="1798" width="32" style="70" customWidth="1"/>
    <col min="1799" max="1799" width="10.42578125" style="70" customWidth="1"/>
    <col min="1800" max="1800" width="10.85546875" style="70" customWidth="1"/>
    <col min="1801" max="1802" width="8" style="70" customWidth="1"/>
    <col min="1803" max="1803" width="7.85546875" style="70" customWidth="1"/>
    <col min="1804" max="1805" width="9.140625" style="70"/>
    <col min="1806" max="1806" width="10.85546875" style="70" customWidth="1"/>
    <col min="1807" max="2048" width="9.140625" style="70"/>
    <col min="2049" max="2052" width="4.28515625" style="70" customWidth="1"/>
    <col min="2053" max="2053" width="6.42578125" style="70" customWidth="1"/>
    <col min="2054" max="2054" width="32" style="70" customWidth="1"/>
    <col min="2055" max="2055" width="10.42578125" style="70" customWidth="1"/>
    <col min="2056" max="2056" width="10.85546875" style="70" customWidth="1"/>
    <col min="2057" max="2058" width="8" style="70" customWidth="1"/>
    <col min="2059" max="2059" width="7.85546875" style="70" customWidth="1"/>
    <col min="2060" max="2061" width="9.140625" style="70"/>
    <col min="2062" max="2062" width="10.85546875" style="70" customWidth="1"/>
    <col min="2063" max="2304" width="9.140625" style="70"/>
    <col min="2305" max="2308" width="4.28515625" style="70" customWidth="1"/>
    <col min="2309" max="2309" width="6.42578125" style="70" customWidth="1"/>
    <col min="2310" max="2310" width="32" style="70" customWidth="1"/>
    <col min="2311" max="2311" width="10.42578125" style="70" customWidth="1"/>
    <col min="2312" max="2312" width="10.85546875" style="70" customWidth="1"/>
    <col min="2313" max="2314" width="8" style="70" customWidth="1"/>
    <col min="2315" max="2315" width="7.85546875" style="70" customWidth="1"/>
    <col min="2316" max="2317" width="9.140625" style="70"/>
    <col min="2318" max="2318" width="10.85546875" style="70" customWidth="1"/>
    <col min="2319" max="2560" width="9.140625" style="70"/>
    <col min="2561" max="2564" width="4.28515625" style="70" customWidth="1"/>
    <col min="2565" max="2565" width="6.42578125" style="70" customWidth="1"/>
    <col min="2566" max="2566" width="32" style="70" customWidth="1"/>
    <col min="2567" max="2567" width="10.42578125" style="70" customWidth="1"/>
    <col min="2568" max="2568" width="10.85546875" style="70" customWidth="1"/>
    <col min="2569" max="2570" width="8" style="70" customWidth="1"/>
    <col min="2571" max="2571" width="7.85546875" style="70" customWidth="1"/>
    <col min="2572" max="2573" width="9.140625" style="70"/>
    <col min="2574" max="2574" width="10.85546875" style="70" customWidth="1"/>
    <col min="2575" max="2816" width="9.140625" style="70"/>
    <col min="2817" max="2820" width="4.28515625" style="70" customWidth="1"/>
    <col min="2821" max="2821" width="6.42578125" style="70" customWidth="1"/>
    <col min="2822" max="2822" width="32" style="70" customWidth="1"/>
    <col min="2823" max="2823" width="10.42578125" style="70" customWidth="1"/>
    <col min="2824" max="2824" width="10.85546875" style="70" customWidth="1"/>
    <col min="2825" max="2826" width="8" style="70" customWidth="1"/>
    <col min="2827" max="2827" width="7.85546875" style="70" customWidth="1"/>
    <col min="2828" max="2829" width="9.140625" style="70"/>
    <col min="2830" max="2830" width="10.85546875" style="70" customWidth="1"/>
    <col min="2831" max="3072" width="9.140625" style="70"/>
    <col min="3073" max="3076" width="4.28515625" style="70" customWidth="1"/>
    <col min="3077" max="3077" width="6.42578125" style="70" customWidth="1"/>
    <col min="3078" max="3078" width="32" style="70" customWidth="1"/>
    <col min="3079" max="3079" width="10.42578125" style="70" customWidth="1"/>
    <col min="3080" max="3080" width="10.85546875" style="70" customWidth="1"/>
    <col min="3081" max="3082" width="8" style="70" customWidth="1"/>
    <col min="3083" max="3083" width="7.85546875" style="70" customWidth="1"/>
    <col min="3084" max="3085" width="9.140625" style="70"/>
    <col min="3086" max="3086" width="10.85546875" style="70" customWidth="1"/>
    <col min="3087" max="3328" width="9.140625" style="70"/>
    <col min="3329" max="3332" width="4.28515625" style="70" customWidth="1"/>
    <col min="3333" max="3333" width="6.42578125" style="70" customWidth="1"/>
    <col min="3334" max="3334" width="32" style="70" customWidth="1"/>
    <col min="3335" max="3335" width="10.42578125" style="70" customWidth="1"/>
    <col min="3336" max="3336" width="10.85546875" style="70" customWidth="1"/>
    <col min="3337" max="3338" width="8" style="70" customWidth="1"/>
    <col min="3339" max="3339" width="7.85546875" style="70" customWidth="1"/>
    <col min="3340" max="3341" width="9.140625" style="70"/>
    <col min="3342" max="3342" width="10.85546875" style="70" customWidth="1"/>
    <col min="3343" max="3584" width="9.140625" style="70"/>
    <col min="3585" max="3588" width="4.28515625" style="70" customWidth="1"/>
    <col min="3589" max="3589" width="6.42578125" style="70" customWidth="1"/>
    <col min="3590" max="3590" width="32" style="70" customWidth="1"/>
    <col min="3591" max="3591" width="10.42578125" style="70" customWidth="1"/>
    <col min="3592" max="3592" width="10.85546875" style="70" customWidth="1"/>
    <col min="3593" max="3594" width="8" style="70" customWidth="1"/>
    <col min="3595" max="3595" width="7.85546875" style="70" customWidth="1"/>
    <col min="3596" max="3597" width="9.140625" style="70"/>
    <col min="3598" max="3598" width="10.85546875" style="70" customWidth="1"/>
    <col min="3599" max="3840" width="9.140625" style="70"/>
    <col min="3841" max="3844" width="4.28515625" style="70" customWidth="1"/>
    <col min="3845" max="3845" width="6.42578125" style="70" customWidth="1"/>
    <col min="3846" max="3846" width="32" style="70" customWidth="1"/>
    <col min="3847" max="3847" width="10.42578125" style="70" customWidth="1"/>
    <col min="3848" max="3848" width="10.85546875" style="70" customWidth="1"/>
    <col min="3849" max="3850" width="8" style="70" customWidth="1"/>
    <col min="3851" max="3851" width="7.85546875" style="70" customWidth="1"/>
    <col min="3852" max="3853" width="9.140625" style="70"/>
    <col min="3854" max="3854" width="10.85546875" style="70" customWidth="1"/>
    <col min="3855" max="4096" width="9.140625" style="70"/>
    <col min="4097" max="4100" width="4.28515625" style="70" customWidth="1"/>
    <col min="4101" max="4101" width="6.42578125" style="70" customWidth="1"/>
    <col min="4102" max="4102" width="32" style="70" customWidth="1"/>
    <col min="4103" max="4103" width="10.42578125" style="70" customWidth="1"/>
    <col min="4104" max="4104" width="10.85546875" style="70" customWidth="1"/>
    <col min="4105" max="4106" width="8" style="70" customWidth="1"/>
    <col min="4107" max="4107" width="7.85546875" style="70" customWidth="1"/>
    <col min="4108" max="4109" width="9.140625" style="70"/>
    <col min="4110" max="4110" width="10.85546875" style="70" customWidth="1"/>
    <col min="4111" max="4352" width="9.140625" style="70"/>
    <col min="4353" max="4356" width="4.28515625" style="70" customWidth="1"/>
    <col min="4357" max="4357" width="6.42578125" style="70" customWidth="1"/>
    <col min="4358" max="4358" width="32" style="70" customWidth="1"/>
    <col min="4359" max="4359" width="10.42578125" style="70" customWidth="1"/>
    <col min="4360" max="4360" width="10.85546875" style="70" customWidth="1"/>
    <col min="4361" max="4362" width="8" style="70" customWidth="1"/>
    <col min="4363" max="4363" width="7.85546875" style="70" customWidth="1"/>
    <col min="4364" max="4365" width="9.140625" style="70"/>
    <col min="4366" max="4366" width="10.85546875" style="70" customWidth="1"/>
    <col min="4367" max="4608" width="9.140625" style="70"/>
    <col min="4609" max="4612" width="4.28515625" style="70" customWidth="1"/>
    <col min="4613" max="4613" width="6.42578125" style="70" customWidth="1"/>
    <col min="4614" max="4614" width="32" style="70" customWidth="1"/>
    <col min="4615" max="4615" width="10.42578125" style="70" customWidth="1"/>
    <col min="4616" max="4616" width="10.85546875" style="70" customWidth="1"/>
    <col min="4617" max="4618" width="8" style="70" customWidth="1"/>
    <col min="4619" max="4619" width="7.85546875" style="70" customWidth="1"/>
    <col min="4620" max="4621" width="9.140625" style="70"/>
    <col min="4622" max="4622" width="10.85546875" style="70" customWidth="1"/>
    <col min="4623" max="4864" width="9.140625" style="70"/>
    <col min="4865" max="4868" width="4.28515625" style="70" customWidth="1"/>
    <col min="4869" max="4869" width="6.42578125" style="70" customWidth="1"/>
    <col min="4870" max="4870" width="32" style="70" customWidth="1"/>
    <col min="4871" max="4871" width="10.42578125" style="70" customWidth="1"/>
    <col min="4872" max="4872" width="10.85546875" style="70" customWidth="1"/>
    <col min="4873" max="4874" width="8" style="70" customWidth="1"/>
    <col min="4875" max="4875" width="7.85546875" style="70" customWidth="1"/>
    <col min="4876" max="4877" width="9.140625" style="70"/>
    <col min="4878" max="4878" width="10.85546875" style="70" customWidth="1"/>
    <col min="4879" max="5120" width="9.140625" style="70"/>
    <col min="5121" max="5124" width="4.28515625" style="70" customWidth="1"/>
    <col min="5125" max="5125" width="6.42578125" style="70" customWidth="1"/>
    <col min="5126" max="5126" width="32" style="70" customWidth="1"/>
    <col min="5127" max="5127" width="10.42578125" style="70" customWidth="1"/>
    <col min="5128" max="5128" width="10.85546875" style="70" customWidth="1"/>
    <col min="5129" max="5130" width="8" style="70" customWidth="1"/>
    <col min="5131" max="5131" width="7.85546875" style="70" customWidth="1"/>
    <col min="5132" max="5133" width="9.140625" style="70"/>
    <col min="5134" max="5134" width="10.85546875" style="70" customWidth="1"/>
    <col min="5135" max="5376" width="9.140625" style="70"/>
    <col min="5377" max="5380" width="4.28515625" style="70" customWidth="1"/>
    <col min="5381" max="5381" width="6.42578125" style="70" customWidth="1"/>
    <col min="5382" max="5382" width="32" style="70" customWidth="1"/>
    <col min="5383" max="5383" width="10.42578125" style="70" customWidth="1"/>
    <col min="5384" max="5384" width="10.85546875" style="70" customWidth="1"/>
    <col min="5385" max="5386" width="8" style="70" customWidth="1"/>
    <col min="5387" max="5387" width="7.85546875" style="70" customWidth="1"/>
    <col min="5388" max="5389" width="9.140625" style="70"/>
    <col min="5390" max="5390" width="10.85546875" style="70" customWidth="1"/>
    <col min="5391" max="5632" width="9.140625" style="70"/>
    <col min="5633" max="5636" width="4.28515625" style="70" customWidth="1"/>
    <col min="5637" max="5637" width="6.42578125" style="70" customWidth="1"/>
    <col min="5638" max="5638" width="32" style="70" customWidth="1"/>
    <col min="5639" max="5639" width="10.42578125" style="70" customWidth="1"/>
    <col min="5640" max="5640" width="10.85546875" style="70" customWidth="1"/>
    <col min="5641" max="5642" width="8" style="70" customWidth="1"/>
    <col min="5643" max="5643" width="7.85546875" style="70" customWidth="1"/>
    <col min="5644" max="5645" width="9.140625" style="70"/>
    <col min="5646" max="5646" width="10.85546875" style="70" customWidth="1"/>
    <col min="5647" max="5888" width="9.140625" style="70"/>
    <col min="5889" max="5892" width="4.28515625" style="70" customWidth="1"/>
    <col min="5893" max="5893" width="6.42578125" style="70" customWidth="1"/>
    <col min="5894" max="5894" width="32" style="70" customWidth="1"/>
    <col min="5895" max="5895" width="10.42578125" style="70" customWidth="1"/>
    <col min="5896" max="5896" width="10.85546875" style="70" customWidth="1"/>
    <col min="5897" max="5898" width="8" style="70" customWidth="1"/>
    <col min="5899" max="5899" width="7.85546875" style="70" customWidth="1"/>
    <col min="5900" max="5901" width="9.140625" style="70"/>
    <col min="5902" max="5902" width="10.85546875" style="70" customWidth="1"/>
    <col min="5903" max="6144" width="9.140625" style="70"/>
    <col min="6145" max="6148" width="4.28515625" style="70" customWidth="1"/>
    <col min="6149" max="6149" width="6.42578125" style="70" customWidth="1"/>
    <col min="6150" max="6150" width="32" style="70" customWidth="1"/>
    <col min="6151" max="6151" width="10.42578125" style="70" customWidth="1"/>
    <col min="6152" max="6152" width="10.85546875" style="70" customWidth="1"/>
    <col min="6153" max="6154" width="8" style="70" customWidth="1"/>
    <col min="6155" max="6155" width="7.85546875" style="70" customWidth="1"/>
    <col min="6156" max="6157" width="9.140625" style="70"/>
    <col min="6158" max="6158" width="10.85546875" style="70" customWidth="1"/>
    <col min="6159" max="6400" width="9.140625" style="70"/>
    <col min="6401" max="6404" width="4.28515625" style="70" customWidth="1"/>
    <col min="6405" max="6405" width="6.42578125" style="70" customWidth="1"/>
    <col min="6406" max="6406" width="32" style="70" customWidth="1"/>
    <col min="6407" max="6407" width="10.42578125" style="70" customWidth="1"/>
    <col min="6408" max="6408" width="10.85546875" style="70" customWidth="1"/>
    <col min="6409" max="6410" width="8" style="70" customWidth="1"/>
    <col min="6411" max="6411" width="7.85546875" style="70" customWidth="1"/>
    <col min="6412" max="6413" width="9.140625" style="70"/>
    <col min="6414" max="6414" width="10.85546875" style="70" customWidth="1"/>
    <col min="6415" max="6656" width="9.140625" style="70"/>
    <col min="6657" max="6660" width="4.28515625" style="70" customWidth="1"/>
    <col min="6661" max="6661" width="6.42578125" style="70" customWidth="1"/>
    <col min="6662" max="6662" width="32" style="70" customWidth="1"/>
    <col min="6663" max="6663" width="10.42578125" style="70" customWidth="1"/>
    <col min="6664" max="6664" width="10.85546875" style="70" customWidth="1"/>
    <col min="6665" max="6666" width="8" style="70" customWidth="1"/>
    <col min="6667" max="6667" width="7.85546875" style="70" customWidth="1"/>
    <col min="6668" max="6669" width="9.140625" style="70"/>
    <col min="6670" max="6670" width="10.85546875" style="70" customWidth="1"/>
    <col min="6671" max="6912" width="9.140625" style="70"/>
    <col min="6913" max="6916" width="4.28515625" style="70" customWidth="1"/>
    <col min="6917" max="6917" width="6.42578125" style="70" customWidth="1"/>
    <col min="6918" max="6918" width="32" style="70" customWidth="1"/>
    <col min="6919" max="6919" width="10.42578125" style="70" customWidth="1"/>
    <col min="6920" max="6920" width="10.85546875" style="70" customWidth="1"/>
    <col min="6921" max="6922" width="8" style="70" customWidth="1"/>
    <col min="6923" max="6923" width="7.85546875" style="70" customWidth="1"/>
    <col min="6924" max="6925" width="9.140625" style="70"/>
    <col min="6926" max="6926" width="10.85546875" style="70" customWidth="1"/>
    <col min="6927" max="7168" width="9.140625" style="70"/>
    <col min="7169" max="7172" width="4.28515625" style="70" customWidth="1"/>
    <col min="7173" max="7173" width="6.42578125" style="70" customWidth="1"/>
    <col min="7174" max="7174" width="32" style="70" customWidth="1"/>
    <col min="7175" max="7175" width="10.42578125" style="70" customWidth="1"/>
    <col min="7176" max="7176" width="10.85546875" style="70" customWidth="1"/>
    <col min="7177" max="7178" width="8" style="70" customWidth="1"/>
    <col min="7179" max="7179" width="7.85546875" style="70" customWidth="1"/>
    <col min="7180" max="7181" width="9.140625" style="70"/>
    <col min="7182" max="7182" width="10.85546875" style="70" customWidth="1"/>
    <col min="7183" max="7424" width="9.140625" style="70"/>
    <col min="7425" max="7428" width="4.28515625" style="70" customWidth="1"/>
    <col min="7429" max="7429" width="6.42578125" style="70" customWidth="1"/>
    <col min="7430" max="7430" width="32" style="70" customWidth="1"/>
    <col min="7431" max="7431" width="10.42578125" style="70" customWidth="1"/>
    <col min="7432" max="7432" width="10.85546875" style="70" customWidth="1"/>
    <col min="7433" max="7434" width="8" style="70" customWidth="1"/>
    <col min="7435" max="7435" width="7.85546875" style="70" customWidth="1"/>
    <col min="7436" max="7437" width="9.140625" style="70"/>
    <col min="7438" max="7438" width="10.85546875" style="70" customWidth="1"/>
    <col min="7439" max="7680" width="9.140625" style="70"/>
    <col min="7681" max="7684" width="4.28515625" style="70" customWidth="1"/>
    <col min="7685" max="7685" width="6.42578125" style="70" customWidth="1"/>
    <col min="7686" max="7686" width="32" style="70" customWidth="1"/>
    <col min="7687" max="7687" width="10.42578125" style="70" customWidth="1"/>
    <col min="7688" max="7688" width="10.85546875" style="70" customWidth="1"/>
    <col min="7689" max="7690" width="8" style="70" customWidth="1"/>
    <col min="7691" max="7691" width="7.85546875" style="70" customWidth="1"/>
    <col min="7692" max="7693" width="9.140625" style="70"/>
    <col min="7694" max="7694" width="10.85546875" style="70" customWidth="1"/>
    <col min="7695" max="7936" width="9.140625" style="70"/>
    <col min="7937" max="7940" width="4.28515625" style="70" customWidth="1"/>
    <col min="7941" max="7941" width="6.42578125" style="70" customWidth="1"/>
    <col min="7942" max="7942" width="32" style="70" customWidth="1"/>
    <col min="7943" max="7943" width="10.42578125" style="70" customWidth="1"/>
    <col min="7944" max="7944" width="10.85546875" style="70" customWidth="1"/>
    <col min="7945" max="7946" width="8" style="70" customWidth="1"/>
    <col min="7947" max="7947" width="7.85546875" style="70" customWidth="1"/>
    <col min="7948" max="7949" width="9.140625" style="70"/>
    <col min="7950" max="7950" width="10.85546875" style="70" customWidth="1"/>
    <col min="7951" max="8192" width="9.140625" style="70"/>
    <col min="8193" max="8196" width="4.28515625" style="70" customWidth="1"/>
    <col min="8197" max="8197" width="6.42578125" style="70" customWidth="1"/>
    <col min="8198" max="8198" width="32" style="70" customWidth="1"/>
    <col min="8199" max="8199" width="10.42578125" style="70" customWidth="1"/>
    <col min="8200" max="8200" width="10.85546875" style="70" customWidth="1"/>
    <col min="8201" max="8202" width="8" style="70" customWidth="1"/>
    <col min="8203" max="8203" width="7.85546875" style="70" customWidth="1"/>
    <col min="8204" max="8205" width="9.140625" style="70"/>
    <col min="8206" max="8206" width="10.85546875" style="70" customWidth="1"/>
    <col min="8207" max="8448" width="9.140625" style="70"/>
    <col min="8449" max="8452" width="4.28515625" style="70" customWidth="1"/>
    <col min="8453" max="8453" width="6.42578125" style="70" customWidth="1"/>
    <col min="8454" max="8454" width="32" style="70" customWidth="1"/>
    <col min="8455" max="8455" width="10.42578125" style="70" customWidth="1"/>
    <col min="8456" max="8456" width="10.85546875" style="70" customWidth="1"/>
    <col min="8457" max="8458" width="8" style="70" customWidth="1"/>
    <col min="8459" max="8459" width="7.85546875" style="70" customWidth="1"/>
    <col min="8460" max="8461" width="9.140625" style="70"/>
    <col min="8462" max="8462" width="10.85546875" style="70" customWidth="1"/>
    <col min="8463" max="8704" width="9.140625" style="70"/>
    <col min="8705" max="8708" width="4.28515625" style="70" customWidth="1"/>
    <col min="8709" max="8709" width="6.42578125" style="70" customWidth="1"/>
    <col min="8710" max="8710" width="32" style="70" customWidth="1"/>
    <col min="8711" max="8711" width="10.42578125" style="70" customWidth="1"/>
    <col min="8712" max="8712" width="10.85546875" style="70" customWidth="1"/>
    <col min="8713" max="8714" width="8" style="70" customWidth="1"/>
    <col min="8715" max="8715" width="7.85546875" style="70" customWidth="1"/>
    <col min="8716" max="8717" width="9.140625" style="70"/>
    <col min="8718" max="8718" width="10.85546875" style="70" customWidth="1"/>
    <col min="8719" max="8960" width="9.140625" style="70"/>
    <col min="8961" max="8964" width="4.28515625" style="70" customWidth="1"/>
    <col min="8965" max="8965" width="6.42578125" style="70" customWidth="1"/>
    <col min="8966" max="8966" width="32" style="70" customWidth="1"/>
    <col min="8967" max="8967" width="10.42578125" style="70" customWidth="1"/>
    <col min="8968" max="8968" width="10.85546875" style="70" customWidth="1"/>
    <col min="8969" max="8970" width="8" style="70" customWidth="1"/>
    <col min="8971" max="8971" width="7.85546875" style="70" customWidth="1"/>
    <col min="8972" max="8973" width="9.140625" style="70"/>
    <col min="8974" max="8974" width="10.85546875" style="70" customWidth="1"/>
    <col min="8975" max="9216" width="9.140625" style="70"/>
    <col min="9217" max="9220" width="4.28515625" style="70" customWidth="1"/>
    <col min="9221" max="9221" width="6.42578125" style="70" customWidth="1"/>
    <col min="9222" max="9222" width="32" style="70" customWidth="1"/>
    <col min="9223" max="9223" width="10.42578125" style="70" customWidth="1"/>
    <col min="9224" max="9224" width="10.85546875" style="70" customWidth="1"/>
    <col min="9225" max="9226" width="8" style="70" customWidth="1"/>
    <col min="9227" max="9227" width="7.85546875" style="70" customWidth="1"/>
    <col min="9228" max="9229" width="9.140625" style="70"/>
    <col min="9230" max="9230" width="10.85546875" style="70" customWidth="1"/>
    <col min="9231" max="9472" width="9.140625" style="70"/>
    <col min="9473" max="9476" width="4.28515625" style="70" customWidth="1"/>
    <col min="9477" max="9477" width="6.42578125" style="70" customWidth="1"/>
    <col min="9478" max="9478" width="32" style="70" customWidth="1"/>
    <col min="9479" max="9479" width="10.42578125" style="70" customWidth="1"/>
    <col min="9480" max="9480" width="10.85546875" style="70" customWidth="1"/>
    <col min="9481" max="9482" width="8" style="70" customWidth="1"/>
    <col min="9483" max="9483" width="7.85546875" style="70" customWidth="1"/>
    <col min="9484" max="9485" width="9.140625" style="70"/>
    <col min="9486" max="9486" width="10.85546875" style="70" customWidth="1"/>
    <col min="9487" max="9728" width="9.140625" style="70"/>
    <col min="9729" max="9732" width="4.28515625" style="70" customWidth="1"/>
    <col min="9733" max="9733" width="6.42578125" style="70" customWidth="1"/>
    <col min="9734" max="9734" width="32" style="70" customWidth="1"/>
    <col min="9735" max="9735" width="10.42578125" style="70" customWidth="1"/>
    <col min="9736" max="9736" width="10.85546875" style="70" customWidth="1"/>
    <col min="9737" max="9738" width="8" style="70" customWidth="1"/>
    <col min="9739" max="9739" width="7.85546875" style="70" customWidth="1"/>
    <col min="9740" max="9741" width="9.140625" style="70"/>
    <col min="9742" max="9742" width="10.85546875" style="70" customWidth="1"/>
    <col min="9743" max="9984" width="9.140625" style="70"/>
    <col min="9985" max="9988" width="4.28515625" style="70" customWidth="1"/>
    <col min="9989" max="9989" width="6.42578125" style="70" customWidth="1"/>
    <col min="9990" max="9990" width="32" style="70" customWidth="1"/>
    <col min="9991" max="9991" width="10.42578125" style="70" customWidth="1"/>
    <col min="9992" max="9992" width="10.85546875" style="70" customWidth="1"/>
    <col min="9993" max="9994" width="8" style="70" customWidth="1"/>
    <col min="9995" max="9995" width="7.85546875" style="70" customWidth="1"/>
    <col min="9996" max="9997" width="9.140625" style="70"/>
    <col min="9998" max="9998" width="10.85546875" style="70" customWidth="1"/>
    <col min="9999" max="10240" width="9.140625" style="70"/>
    <col min="10241" max="10244" width="4.28515625" style="70" customWidth="1"/>
    <col min="10245" max="10245" width="6.42578125" style="70" customWidth="1"/>
    <col min="10246" max="10246" width="32" style="70" customWidth="1"/>
    <col min="10247" max="10247" width="10.42578125" style="70" customWidth="1"/>
    <col min="10248" max="10248" width="10.85546875" style="70" customWidth="1"/>
    <col min="10249" max="10250" width="8" style="70" customWidth="1"/>
    <col min="10251" max="10251" width="7.85546875" style="70" customWidth="1"/>
    <col min="10252" max="10253" width="9.140625" style="70"/>
    <col min="10254" max="10254" width="10.85546875" style="70" customWidth="1"/>
    <col min="10255" max="10496" width="9.140625" style="70"/>
    <col min="10497" max="10500" width="4.28515625" style="70" customWidth="1"/>
    <col min="10501" max="10501" width="6.42578125" style="70" customWidth="1"/>
    <col min="10502" max="10502" width="32" style="70" customWidth="1"/>
    <col min="10503" max="10503" width="10.42578125" style="70" customWidth="1"/>
    <col min="10504" max="10504" width="10.85546875" style="70" customWidth="1"/>
    <col min="10505" max="10506" width="8" style="70" customWidth="1"/>
    <col min="10507" max="10507" width="7.85546875" style="70" customWidth="1"/>
    <col min="10508" max="10509" width="9.140625" style="70"/>
    <col min="10510" max="10510" width="10.85546875" style="70" customWidth="1"/>
    <col min="10511" max="10752" width="9.140625" style="70"/>
    <col min="10753" max="10756" width="4.28515625" style="70" customWidth="1"/>
    <col min="10757" max="10757" width="6.42578125" style="70" customWidth="1"/>
    <col min="10758" max="10758" width="32" style="70" customWidth="1"/>
    <col min="10759" max="10759" width="10.42578125" style="70" customWidth="1"/>
    <col min="10760" max="10760" width="10.85546875" style="70" customWidth="1"/>
    <col min="10761" max="10762" width="8" style="70" customWidth="1"/>
    <col min="10763" max="10763" width="7.85546875" style="70" customWidth="1"/>
    <col min="10764" max="10765" width="9.140625" style="70"/>
    <col min="10766" max="10766" width="10.85546875" style="70" customWidth="1"/>
    <col min="10767" max="11008" width="9.140625" style="70"/>
    <col min="11009" max="11012" width="4.28515625" style="70" customWidth="1"/>
    <col min="11013" max="11013" width="6.42578125" style="70" customWidth="1"/>
    <col min="11014" max="11014" width="32" style="70" customWidth="1"/>
    <col min="11015" max="11015" width="10.42578125" style="70" customWidth="1"/>
    <col min="11016" max="11016" width="10.85546875" style="70" customWidth="1"/>
    <col min="11017" max="11018" width="8" style="70" customWidth="1"/>
    <col min="11019" max="11019" width="7.85546875" style="70" customWidth="1"/>
    <col min="11020" max="11021" width="9.140625" style="70"/>
    <col min="11022" max="11022" width="10.85546875" style="70" customWidth="1"/>
    <col min="11023" max="11264" width="9.140625" style="70"/>
    <col min="11265" max="11268" width="4.28515625" style="70" customWidth="1"/>
    <col min="11269" max="11269" width="6.42578125" style="70" customWidth="1"/>
    <col min="11270" max="11270" width="32" style="70" customWidth="1"/>
    <col min="11271" max="11271" width="10.42578125" style="70" customWidth="1"/>
    <col min="11272" max="11272" width="10.85546875" style="70" customWidth="1"/>
    <col min="11273" max="11274" width="8" style="70" customWidth="1"/>
    <col min="11275" max="11275" width="7.85546875" style="70" customWidth="1"/>
    <col min="11276" max="11277" width="9.140625" style="70"/>
    <col min="11278" max="11278" width="10.85546875" style="70" customWidth="1"/>
    <col min="11279" max="11520" width="9.140625" style="70"/>
    <col min="11521" max="11524" width="4.28515625" style="70" customWidth="1"/>
    <col min="11525" max="11525" width="6.42578125" style="70" customWidth="1"/>
    <col min="11526" max="11526" width="32" style="70" customWidth="1"/>
    <col min="11527" max="11527" width="10.42578125" style="70" customWidth="1"/>
    <col min="11528" max="11528" width="10.85546875" style="70" customWidth="1"/>
    <col min="11529" max="11530" width="8" style="70" customWidth="1"/>
    <col min="11531" max="11531" width="7.85546875" style="70" customWidth="1"/>
    <col min="11532" max="11533" width="9.140625" style="70"/>
    <col min="11534" max="11534" width="10.85546875" style="70" customWidth="1"/>
    <col min="11535" max="11776" width="9.140625" style="70"/>
    <col min="11777" max="11780" width="4.28515625" style="70" customWidth="1"/>
    <col min="11781" max="11781" width="6.42578125" style="70" customWidth="1"/>
    <col min="11782" max="11782" width="32" style="70" customWidth="1"/>
    <col min="11783" max="11783" width="10.42578125" style="70" customWidth="1"/>
    <col min="11784" max="11784" width="10.85546875" style="70" customWidth="1"/>
    <col min="11785" max="11786" width="8" style="70" customWidth="1"/>
    <col min="11787" max="11787" width="7.85546875" style="70" customWidth="1"/>
    <col min="11788" max="11789" width="9.140625" style="70"/>
    <col min="11790" max="11790" width="10.85546875" style="70" customWidth="1"/>
    <col min="11791" max="12032" width="9.140625" style="70"/>
    <col min="12033" max="12036" width="4.28515625" style="70" customWidth="1"/>
    <col min="12037" max="12037" width="6.42578125" style="70" customWidth="1"/>
    <col min="12038" max="12038" width="32" style="70" customWidth="1"/>
    <col min="12039" max="12039" width="10.42578125" style="70" customWidth="1"/>
    <col min="12040" max="12040" width="10.85546875" style="70" customWidth="1"/>
    <col min="12041" max="12042" width="8" style="70" customWidth="1"/>
    <col min="12043" max="12043" width="7.85546875" style="70" customWidth="1"/>
    <col min="12044" max="12045" width="9.140625" style="70"/>
    <col min="12046" max="12046" width="10.85546875" style="70" customWidth="1"/>
    <col min="12047" max="12288" width="9.140625" style="70"/>
    <col min="12289" max="12292" width="4.28515625" style="70" customWidth="1"/>
    <col min="12293" max="12293" width="6.42578125" style="70" customWidth="1"/>
    <col min="12294" max="12294" width="32" style="70" customWidth="1"/>
    <col min="12295" max="12295" width="10.42578125" style="70" customWidth="1"/>
    <col min="12296" max="12296" width="10.85546875" style="70" customWidth="1"/>
    <col min="12297" max="12298" width="8" style="70" customWidth="1"/>
    <col min="12299" max="12299" width="7.85546875" style="70" customWidth="1"/>
    <col min="12300" max="12301" width="9.140625" style="70"/>
    <col min="12302" max="12302" width="10.85546875" style="70" customWidth="1"/>
    <col min="12303" max="12544" width="9.140625" style="70"/>
    <col min="12545" max="12548" width="4.28515625" style="70" customWidth="1"/>
    <col min="12549" max="12549" width="6.42578125" style="70" customWidth="1"/>
    <col min="12550" max="12550" width="32" style="70" customWidth="1"/>
    <col min="12551" max="12551" width="10.42578125" style="70" customWidth="1"/>
    <col min="12552" max="12552" width="10.85546875" style="70" customWidth="1"/>
    <col min="12553" max="12554" width="8" style="70" customWidth="1"/>
    <col min="12555" max="12555" width="7.85546875" style="70" customWidth="1"/>
    <col min="12556" max="12557" width="9.140625" style="70"/>
    <col min="12558" max="12558" width="10.85546875" style="70" customWidth="1"/>
    <col min="12559" max="12800" width="9.140625" style="70"/>
    <col min="12801" max="12804" width="4.28515625" style="70" customWidth="1"/>
    <col min="12805" max="12805" width="6.42578125" style="70" customWidth="1"/>
    <col min="12806" max="12806" width="32" style="70" customWidth="1"/>
    <col min="12807" max="12807" width="10.42578125" style="70" customWidth="1"/>
    <col min="12808" max="12808" width="10.85546875" style="70" customWidth="1"/>
    <col min="12809" max="12810" width="8" style="70" customWidth="1"/>
    <col min="12811" max="12811" width="7.85546875" style="70" customWidth="1"/>
    <col min="12812" max="12813" width="9.140625" style="70"/>
    <col min="12814" max="12814" width="10.85546875" style="70" customWidth="1"/>
    <col min="12815" max="13056" width="9.140625" style="70"/>
    <col min="13057" max="13060" width="4.28515625" style="70" customWidth="1"/>
    <col min="13061" max="13061" width="6.42578125" style="70" customWidth="1"/>
    <col min="13062" max="13062" width="32" style="70" customWidth="1"/>
    <col min="13063" max="13063" width="10.42578125" style="70" customWidth="1"/>
    <col min="13064" max="13064" width="10.85546875" style="70" customWidth="1"/>
    <col min="13065" max="13066" width="8" style="70" customWidth="1"/>
    <col min="13067" max="13067" width="7.85546875" style="70" customWidth="1"/>
    <col min="13068" max="13069" width="9.140625" style="70"/>
    <col min="13070" max="13070" width="10.85546875" style="70" customWidth="1"/>
    <col min="13071" max="13312" width="9.140625" style="70"/>
    <col min="13313" max="13316" width="4.28515625" style="70" customWidth="1"/>
    <col min="13317" max="13317" width="6.42578125" style="70" customWidth="1"/>
    <col min="13318" max="13318" width="32" style="70" customWidth="1"/>
    <col min="13319" max="13319" width="10.42578125" style="70" customWidth="1"/>
    <col min="13320" max="13320" width="10.85546875" style="70" customWidth="1"/>
    <col min="13321" max="13322" width="8" style="70" customWidth="1"/>
    <col min="13323" max="13323" width="7.85546875" style="70" customWidth="1"/>
    <col min="13324" max="13325" width="9.140625" style="70"/>
    <col min="13326" max="13326" width="10.85546875" style="70" customWidth="1"/>
    <col min="13327" max="13568" width="9.140625" style="70"/>
    <col min="13569" max="13572" width="4.28515625" style="70" customWidth="1"/>
    <col min="13573" max="13573" width="6.42578125" style="70" customWidth="1"/>
    <col min="13574" max="13574" width="32" style="70" customWidth="1"/>
    <col min="13575" max="13575" width="10.42578125" style="70" customWidth="1"/>
    <col min="13576" max="13576" width="10.85546875" style="70" customWidth="1"/>
    <col min="13577" max="13578" width="8" style="70" customWidth="1"/>
    <col min="13579" max="13579" width="7.85546875" style="70" customWidth="1"/>
    <col min="13580" max="13581" width="9.140625" style="70"/>
    <col min="13582" max="13582" width="10.85546875" style="70" customWidth="1"/>
    <col min="13583" max="13824" width="9.140625" style="70"/>
    <col min="13825" max="13828" width="4.28515625" style="70" customWidth="1"/>
    <col min="13829" max="13829" width="6.42578125" style="70" customWidth="1"/>
    <col min="13830" max="13830" width="32" style="70" customWidth="1"/>
    <col min="13831" max="13831" width="10.42578125" style="70" customWidth="1"/>
    <col min="13832" max="13832" width="10.85546875" style="70" customWidth="1"/>
    <col min="13833" max="13834" width="8" style="70" customWidth="1"/>
    <col min="13835" max="13835" width="7.85546875" style="70" customWidth="1"/>
    <col min="13836" max="13837" width="9.140625" style="70"/>
    <col min="13838" max="13838" width="10.85546875" style="70" customWidth="1"/>
    <col min="13839" max="14080" width="9.140625" style="70"/>
    <col min="14081" max="14084" width="4.28515625" style="70" customWidth="1"/>
    <col min="14085" max="14085" width="6.42578125" style="70" customWidth="1"/>
    <col min="14086" max="14086" width="32" style="70" customWidth="1"/>
    <col min="14087" max="14087" width="10.42578125" style="70" customWidth="1"/>
    <col min="14088" max="14088" width="10.85546875" style="70" customWidth="1"/>
    <col min="14089" max="14090" width="8" style="70" customWidth="1"/>
    <col min="14091" max="14091" width="7.85546875" style="70" customWidth="1"/>
    <col min="14092" max="14093" width="9.140625" style="70"/>
    <col min="14094" max="14094" width="10.85546875" style="70" customWidth="1"/>
    <col min="14095" max="14336" width="9.140625" style="70"/>
    <col min="14337" max="14340" width="4.28515625" style="70" customWidth="1"/>
    <col min="14341" max="14341" width="6.42578125" style="70" customWidth="1"/>
    <col min="14342" max="14342" width="32" style="70" customWidth="1"/>
    <col min="14343" max="14343" width="10.42578125" style="70" customWidth="1"/>
    <col min="14344" max="14344" width="10.85546875" style="70" customWidth="1"/>
    <col min="14345" max="14346" width="8" style="70" customWidth="1"/>
    <col min="14347" max="14347" width="7.85546875" style="70" customWidth="1"/>
    <col min="14348" max="14349" width="9.140625" style="70"/>
    <col min="14350" max="14350" width="10.85546875" style="70" customWidth="1"/>
    <col min="14351" max="14592" width="9.140625" style="70"/>
    <col min="14593" max="14596" width="4.28515625" style="70" customWidth="1"/>
    <col min="14597" max="14597" width="6.42578125" style="70" customWidth="1"/>
    <col min="14598" max="14598" width="32" style="70" customWidth="1"/>
    <col min="14599" max="14599" width="10.42578125" style="70" customWidth="1"/>
    <col min="14600" max="14600" width="10.85546875" style="70" customWidth="1"/>
    <col min="14601" max="14602" width="8" style="70" customWidth="1"/>
    <col min="14603" max="14603" width="7.85546875" style="70" customWidth="1"/>
    <col min="14604" max="14605" width="9.140625" style="70"/>
    <col min="14606" max="14606" width="10.85546875" style="70" customWidth="1"/>
    <col min="14607" max="14848" width="9.140625" style="70"/>
    <col min="14849" max="14852" width="4.28515625" style="70" customWidth="1"/>
    <col min="14853" max="14853" width="6.42578125" style="70" customWidth="1"/>
    <col min="14854" max="14854" width="32" style="70" customWidth="1"/>
    <col min="14855" max="14855" width="10.42578125" style="70" customWidth="1"/>
    <col min="14856" max="14856" width="10.85546875" style="70" customWidth="1"/>
    <col min="14857" max="14858" width="8" style="70" customWidth="1"/>
    <col min="14859" max="14859" width="7.85546875" style="70" customWidth="1"/>
    <col min="14860" max="14861" width="9.140625" style="70"/>
    <col min="14862" max="14862" width="10.85546875" style="70" customWidth="1"/>
    <col min="14863" max="15104" width="9.140625" style="70"/>
    <col min="15105" max="15108" width="4.28515625" style="70" customWidth="1"/>
    <col min="15109" max="15109" width="6.42578125" style="70" customWidth="1"/>
    <col min="15110" max="15110" width="32" style="70" customWidth="1"/>
    <col min="15111" max="15111" width="10.42578125" style="70" customWidth="1"/>
    <col min="15112" max="15112" width="10.85546875" style="70" customWidth="1"/>
    <col min="15113" max="15114" width="8" style="70" customWidth="1"/>
    <col min="15115" max="15115" width="7.85546875" style="70" customWidth="1"/>
    <col min="15116" max="15117" width="9.140625" style="70"/>
    <col min="15118" max="15118" width="10.85546875" style="70" customWidth="1"/>
    <col min="15119" max="15360" width="9.140625" style="70"/>
    <col min="15361" max="15364" width="4.28515625" style="70" customWidth="1"/>
    <col min="15365" max="15365" width="6.42578125" style="70" customWidth="1"/>
    <col min="15366" max="15366" width="32" style="70" customWidth="1"/>
    <col min="15367" max="15367" width="10.42578125" style="70" customWidth="1"/>
    <col min="15368" max="15368" width="10.85546875" style="70" customWidth="1"/>
    <col min="15369" max="15370" width="8" style="70" customWidth="1"/>
    <col min="15371" max="15371" width="7.85546875" style="70" customWidth="1"/>
    <col min="15372" max="15373" width="9.140625" style="70"/>
    <col min="15374" max="15374" width="10.85546875" style="70" customWidth="1"/>
    <col min="15375" max="15616" width="9.140625" style="70"/>
    <col min="15617" max="15620" width="4.28515625" style="70" customWidth="1"/>
    <col min="15621" max="15621" width="6.42578125" style="70" customWidth="1"/>
    <col min="15622" max="15622" width="32" style="70" customWidth="1"/>
    <col min="15623" max="15623" width="10.42578125" style="70" customWidth="1"/>
    <col min="15624" max="15624" width="10.85546875" style="70" customWidth="1"/>
    <col min="15625" max="15626" width="8" style="70" customWidth="1"/>
    <col min="15627" max="15627" width="7.85546875" style="70" customWidth="1"/>
    <col min="15628" max="15629" width="9.140625" style="70"/>
    <col min="15630" max="15630" width="10.85546875" style="70" customWidth="1"/>
    <col min="15631" max="15872" width="9.140625" style="70"/>
    <col min="15873" max="15876" width="4.28515625" style="70" customWidth="1"/>
    <col min="15877" max="15877" width="6.42578125" style="70" customWidth="1"/>
    <col min="15878" max="15878" width="32" style="70" customWidth="1"/>
    <col min="15879" max="15879" width="10.42578125" style="70" customWidth="1"/>
    <col min="15880" max="15880" width="10.85546875" style="70" customWidth="1"/>
    <col min="15881" max="15882" width="8" style="70" customWidth="1"/>
    <col min="15883" max="15883" width="7.85546875" style="70" customWidth="1"/>
    <col min="15884" max="15885" width="9.140625" style="70"/>
    <col min="15886" max="15886" width="10.85546875" style="70" customWidth="1"/>
    <col min="15887" max="16128" width="9.140625" style="70"/>
    <col min="16129" max="16132" width="4.28515625" style="70" customWidth="1"/>
    <col min="16133" max="16133" width="6.42578125" style="70" customWidth="1"/>
    <col min="16134" max="16134" width="32" style="70" customWidth="1"/>
    <col min="16135" max="16135" width="10.42578125" style="70" customWidth="1"/>
    <col min="16136" max="16136" width="10.85546875" style="70" customWidth="1"/>
    <col min="16137" max="16138" width="8" style="70" customWidth="1"/>
    <col min="16139" max="16139" width="7.85546875" style="70" customWidth="1"/>
    <col min="16140" max="16141" width="9.140625" style="70"/>
    <col min="16142" max="16142" width="10.85546875" style="70" customWidth="1"/>
    <col min="16143" max="16384" width="9.140625" style="70"/>
  </cols>
  <sheetData>
    <row r="1" spans="1:16" s="111" customFormat="1" ht="18.75" customHeight="1" x14ac:dyDescent="0.25">
      <c r="A1" s="108" t="s">
        <v>392</v>
      </c>
      <c r="B1" s="109"/>
      <c r="C1" s="109"/>
      <c r="D1" s="109"/>
      <c r="E1" s="109"/>
      <c r="F1" s="109"/>
      <c r="G1" s="109"/>
      <c r="H1" s="109"/>
      <c r="I1" s="110"/>
      <c r="J1" s="110"/>
      <c r="K1" s="110"/>
      <c r="L1" s="110"/>
      <c r="M1" s="110"/>
      <c r="N1" s="110"/>
    </row>
    <row r="2" spans="1:16" s="111" customFormat="1" ht="14.1" customHeight="1" x14ac:dyDescent="0.25">
      <c r="A2" s="72"/>
      <c r="B2" s="72"/>
      <c r="C2" s="72"/>
      <c r="D2" s="72"/>
      <c r="E2" s="72"/>
      <c r="F2" s="72"/>
      <c r="G2" s="72"/>
      <c r="H2" s="72"/>
      <c r="I2" s="112"/>
      <c r="J2" s="113"/>
      <c r="K2" s="109"/>
    </row>
    <row r="3" spans="1:16" s="111" customFormat="1" ht="14.1" customHeight="1" x14ac:dyDescent="0.25">
      <c r="A3" s="348" t="s">
        <v>393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</row>
    <row r="4" spans="1:16" s="111" customFormat="1" ht="14.1" customHeight="1" x14ac:dyDescent="0.25">
      <c r="A4" s="398" t="s">
        <v>638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</row>
    <row r="5" spans="1:16" s="111" customFormat="1" ht="14.1" customHeight="1" x14ac:dyDescent="0.25">
      <c r="A5" s="72"/>
      <c r="B5" s="72"/>
      <c r="C5" s="72"/>
      <c r="D5" s="72"/>
      <c r="E5" s="72"/>
      <c r="F5" s="72"/>
      <c r="G5" s="72"/>
      <c r="H5" s="72"/>
      <c r="I5" s="112"/>
      <c r="J5" s="113"/>
      <c r="K5" s="109"/>
    </row>
    <row r="6" spans="1:16" s="111" customFormat="1" ht="14.1" customHeight="1" x14ac:dyDescent="0.25">
      <c r="A6" s="349" t="s">
        <v>0</v>
      </c>
      <c r="B6" s="349"/>
      <c r="C6" s="349"/>
      <c r="D6" s="349"/>
      <c r="E6" s="349"/>
      <c r="F6" s="349"/>
      <c r="G6" s="386" t="s">
        <v>1</v>
      </c>
      <c r="H6" s="386"/>
      <c r="I6" s="386"/>
      <c r="J6" s="386"/>
      <c r="K6" s="386"/>
    </row>
    <row r="7" spans="1:16" s="111" customFormat="1" ht="14.1" customHeight="1" x14ac:dyDescent="0.25">
      <c r="A7" s="72"/>
      <c r="B7" s="72"/>
      <c r="C7" s="72"/>
      <c r="D7" s="72"/>
      <c r="E7" s="72"/>
      <c r="F7" s="72"/>
      <c r="G7" s="72"/>
      <c r="H7" s="72"/>
      <c r="I7" s="112"/>
      <c r="J7" s="113"/>
      <c r="K7" s="109"/>
    </row>
    <row r="8" spans="1:16" s="111" customFormat="1" ht="14.1" customHeight="1" x14ac:dyDescent="0.2">
      <c r="A8" s="72"/>
      <c r="B8" s="72"/>
      <c r="C8" s="72"/>
      <c r="D8" s="72"/>
      <c r="E8" s="72"/>
      <c r="F8" s="72"/>
      <c r="G8" s="72"/>
      <c r="H8" s="72"/>
      <c r="I8" s="99"/>
      <c r="K8" s="72"/>
    </row>
    <row r="9" spans="1:16" s="111" customFormat="1" ht="14.1" customHeight="1" x14ac:dyDescent="0.25">
      <c r="A9" s="399" t="s">
        <v>394</v>
      </c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</row>
    <row r="10" spans="1:16" s="111" customFormat="1" ht="14.1" customHeight="1" x14ac:dyDescent="0.2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6" ht="41.25" customHeight="1" x14ac:dyDescent="0.25">
      <c r="A11" s="396" t="s">
        <v>376</v>
      </c>
      <c r="B11" s="396"/>
      <c r="C11" s="396"/>
      <c r="D11" s="396"/>
      <c r="E11" s="396" t="s">
        <v>395</v>
      </c>
      <c r="F11" s="307" t="s">
        <v>396</v>
      </c>
      <c r="G11" s="396" t="s">
        <v>397</v>
      </c>
      <c r="H11" s="396" t="s">
        <v>398</v>
      </c>
      <c r="I11" s="305"/>
      <c r="J11" s="406"/>
      <c r="K11" s="406"/>
      <c r="L11" s="406"/>
      <c r="M11" s="406"/>
      <c r="N11" s="306"/>
    </row>
    <row r="12" spans="1:16" ht="25.5" x14ac:dyDescent="0.25">
      <c r="A12" s="115" t="s">
        <v>3</v>
      </c>
      <c r="B12" s="115" t="s">
        <v>4</v>
      </c>
      <c r="C12" s="115" t="s">
        <v>99</v>
      </c>
      <c r="D12" s="115" t="s">
        <v>100</v>
      </c>
      <c r="E12" s="307"/>
      <c r="F12" s="397"/>
      <c r="G12" s="307"/>
      <c r="H12" s="307"/>
      <c r="I12" s="115">
        <v>2015</v>
      </c>
      <c r="J12" s="115">
        <v>2016</v>
      </c>
      <c r="K12" s="115" t="s">
        <v>399</v>
      </c>
      <c r="L12" s="115">
        <v>2017</v>
      </c>
      <c r="M12" s="115">
        <v>2018</v>
      </c>
      <c r="N12" s="115">
        <v>2019</v>
      </c>
    </row>
    <row r="13" spans="1:16" ht="15" customHeight="1" x14ac:dyDescent="0.25">
      <c r="A13" s="115"/>
      <c r="B13" s="115"/>
      <c r="C13" s="115"/>
      <c r="D13" s="115"/>
      <c r="E13" s="116"/>
      <c r="F13" s="407" t="s">
        <v>115</v>
      </c>
      <c r="G13" s="408"/>
      <c r="H13" s="408"/>
      <c r="I13" s="408"/>
      <c r="J13" s="408"/>
      <c r="K13" s="408"/>
      <c r="L13" s="408"/>
      <c r="M13" s="408"/>
      <c r="N13" s="409"/>
      <c r="O13" s="117"/>
      <c r="P13" s="117"/>
    </row>
    <row r="14" spans="1:16" ht="38.25" x14ac:dyDescent="0.25">
      <c r="A14" s="118" t="s">
        <v>31</v>
      </c>
      <c r="B14" s="118" t="s">
        <v>36</v>
      </c>
      <c r="C14" s="118">
        <v>12</v>
      </c>
      <c r="D14" s="118">
        <v>1</v>
      </c>
      <c r="E14" s="119">
        <v>456</v>
      </c>
      <c r="F14" s="120" t="s">
        <v>226</v>
      </c>
      <c r="G14" s="121" t="s">
        <v>400</v>
      </c>
      <c r="H14" s="121" t="s">
        <v>401</v>
      </c>
      <c r="I14" s="122">
        <v>10176</v>
      </c>
      <c r="J14" s="122">
        <v>10500</v>
      </c>
      <c r="K14" s="122">
        <v>17062</v>
      </c>
      <c r="L14" s="122">
        <v>20919</v>
      </c>
      <c r="M14" s="122"/>
      <c r="N14" s="122"/>
    </row>
    <row r="15" spans="1:16" ht="15.75" x14ac:dyDescent="0.25">
      <c r="C15" s="123"/>
      <c r="D15" s="123"/>
      <c r="E15" s="124"/>
      <c r="F15" s="407" t="s">
        <v>25</v>
      </c>
      <c r="G15" s="408"/>
      <c r="H15" s="408"/>
      <c r="I15" s="408"/>
      <c r="J15" s="408"/>
      <c r="K15" s="408"/>
      <c r="L15" s="408"/>
      <c r="M15" s="408"/>
      <c r="N15" s="409"/>
    </row>
    <row r="16" spans="1:16" x14ac:dyDescent="0.25">
      <c r="A16" s="125" t="s">
        <v>31</v>
      </c>
      <c r="B16" s="125" t="s">
        <v>37</v>
      </c>
      <c r="C16" s="123"/>
      <c r="D16" s="123"/>
      <c r="E16" s="124"/>
      <c r="F16" s="410" t="s">
        <v>402</v>
      </c>
      <c r="G16" s="411"/>
      <c r="H16" s="411"/>
      <c r="I16" s="411"/>
      <c r="J16" s="411"/>
      <c r="K16" s="411"/>
      <c r="L16" s="411"/>
      <c r="M16" s="411"/>
      <c r="N16" s="412"/>
    </row>
    <row r="17" spans="1:14" ht="15" customHeight="1" x14ac:dyDescent="0.25">
      <c r="C17" s="123"/>
      <c r="D17" s="123"/>
      <c r="E17" s="126"/>
      <c r="F17" s="400" t="s">
        <v>65</v>
      </c>
      <c r="G17" s="401"/>
      <c r="H17" s="401"/>
      <c r="I17" s="401"/>
      <c r="J17" s="401"/>
      <c r="K17" s="401"/>
      <c r="L17" s="401"/>
      <c r="M17" s="401"/>
      <c r="N17" s="402"/>
    </row>
    <row r="18" spans="1:14" ht="17.25" customHeight="1" x14ac:dyDescent="0.25">
      <c r="A18" s="125" t="s">
        <v>31</v>
      </c>
      <c r="B18" s="125" t="s">
        <v>38</v>
      </c>
      <c r="C18" s="123"/>
      <c r="D18" s="123"/>
      <c r="E18" s="124"/>
      <c r="F18" s="403" t="s">
        <v>403</v>
      </c>
      <c r="G18" s="404"/>
      <c r="H18" s="404"/>
      <c r="I18" s="404"/>
      <c r="J18" s="404"/>
      <c r="K18" s="404"/>
      <c r="L18" s="404"/>
      <c r="M18" s="404"/>
      <c r="N18" s="405"/>
    </row>
    <row r="19" spans="1:14" ht="15.75" x14ac:dyDescent="0.25">
      <c r="C19" s="124"/>
      <c r="D19" s="124"/>
      <c r="E19" s="124"/>
      <c r="F19" s="400" t="s">
        <v>30</v>
      </c>
      <c r="G19" s="401"/>
      <c r="H19" s="401"/>
      <c r="I19" s="401"/>
      <c r="J19" s="401"/>
      <c r="K19" s="401"/>
      <c r="L19" s="401"/>
      <c r="M19" s="401"/>
      <c r="N19" s="402"/>
    </row>
    <row r="20" spans="1:14" ht="17.25" customHeight="1" x14ac:dyDescent="0.25">
      <c r="A20" s="125" t="s">
        <v>31</v>
      </c>
      <c r="B20" s="125" t="s">
        <v>101</v>
      </c>
      <c r="C20" s="124"/>
      <c r="D20" s="124"/>
      <c r="E20" s="124"/>
      <c r="F20" s="403" t="s">
        <v>404</v>
      </c>
      <c r="G20" s="404"/>
      <c r="H20" s="404"/>
      <c r="I20" s="404"/>
      <c r="J20" s="404"/>
      <c r="K20" s="404"/>
      <c r="L20" s="404"/>
      <c r="M20" s="404"/>
      <c r="N20" s="405"/>
    </row>
  </sheetData>
  <mergeCells count="18">
    <mergeCell ref="F19:N19"/>
    <mergeCell ref="F20:N20"/>
    <mergeCell ref="I11:N11"/>
    <mergeCell ref="F13:N13"/>
    <mergeCell ref="F15:N15"/>
    <mergeCell ref="F16:N16"/>
    <mergeCell ref="F17:N17"/>
    <mergeCell ref="F18:N18"/>
    <mergeCell ref="A3:N3"/>
    <mergeCell ref="A4:N4"/>
    <mergeCell ref="A6:F6"/>
    <mergeCell ref="G6:K6"/>
    <mergeCell ref="A9:N9"/>
    <mergeCell ref="A11:D11"/>
    <mergeCell ref="E11:E12"/>
    <mergeCell ref="F11:F12"/>
    <mergeCell ref="G11:G12"/>
    <mergeCell ref="H11:H12"/>
  </mergeCells>
  <hyperlinks>
    <hyperlink ref="A1" r:id="rId1" display="consultantplus://offline/ref=81C534AC1618B38338B7138DDEB14344F59B417381706259B468524054C32ECBB30FCA5546109B5D4A4FB36DK0O"/>
    <hyperlink ref="A3" r:id="rId2" display="consultantplus://offline/ref=81C534AC1618B38338B7138DDEB14344F59B417381706259B468524054C32ECBB30FCA5546109B5D4A4FB36DK7O"/>
  </hyperlinks>
  <pageMargins left="0.78740157480314965" right="0.39370078740157483" top="0.39370078740157483" bottom="0.39370078740157483" header="0.11811023622047245" footer="0.19685039370078741"/>
  <pageSetup paperSize="9" fitToHeight="0" orientation="landscape" horizontalDpi="180" verticalDpi="180" r:id="rId3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4"/>
  <sheetViews>
    <sheetView view="pageBreakPreview" zoomScaleSheetLayoutView="100" workbookViewId="0">
      <selection activeCell="O65" sqref="O65"/>
    </sheetView>
  </sheetViews>
  <sheetFormatPr defaultRowHeight="12.75" x14ac:dyDescent="0.2"/>
  <cols>
    <col min="1" max="1" width="6.85546875" style="169" customWidth="1"/>
    <col min="2" max="2" width="7.7109375" style="169" customWidth="1"/>
    <col min="3" max="3" width="6.28515625" style="169" customWidth="1"/>
    <col min="4" max="4" width="6.42578125" style="169" customWidth="1"/>
    <col min="5" max="5" width="7.140625" style="169" customWidth="1"/>
    <col min="6" max="6" width="33.140625" style="169" customWidth="1"/>
    <col min="7" max="7" width="26.28515625" style="169" customWidth="1"/>
    <col min="8" max="8" width="8.140625" style="169" customWidth="1"/>
    <col min="9" max="10" width="9.140625" style="169"/>
    <col min="11" max="11" width="12.5703125" style="169" customWidth="1"/>
    <col min="12" max="14" width="9.140625" style="169"/>
    <col min="15" max="15" width="10.5703125" style="169" bestFit="1" customWidth="1"/>
    <col min="16" max="16" width="9.140625" style="169"/>
    <col min="17" max="17" width="10.7109375" style="169" customWidth="1"/>
    <col min="18" max="256" width="9.140625" style="169"/>
    <col min="257" max="257" width="6.85546875" style="169" customWidth="1"/>
    <col min="258" max="258" width="7.7109375" style="169" customWidth="1"/>
    <col min="259" max="259" width="6.28515625" style="169" customWidth="1"/>
    <col min="260" max="260" width="6.42578125" style="169" customWidth="1"/>
    <col min="261" max="261" width="7.140625" style="169" customWidth="1"/>
    <col min="262" max="262" width="33.140625" style="169" customWidth="1"/>
    <col min="263" max="263" width="26.28515625" style="169" customWidth="1"/>
    <col min="264" max="264" width="8.140625" style="169" customWidth="1"/>
    <col min="265" max="270" width="9.140625" style="169"/>
    <col min="271" max="271" width="10.5703125" style="169" bestFit="1" customWidth="1"/>
    <col min="272" max="272" width="9.140625" style="169"/>
    <col min="273" max="273" width="10.7109375" style="169" customWidth="1"/>
    <col min="274" max="512" width="9.140625" style="169"/>
    <col min="513" max="513" width="6.85546875" style="169" customWidth="1"/>
    <col min="514" max="514" width="7.7109375" style="169" customWidth="1"/>
    <col min="515" max="515" width="6.28515625" style="169" customWidth="1"/>
    <col min="516" max="516" width="6.42578125" style="169" customWidth="1"/>
    <col min="517" max="517" width="7.140625" style="169" customWidth="1"/>
    <col min="518" max="518" width="33.140625" style="169" customWidth="1"/>
    <col min="519" max="519" width="26.28515625" style="169" customWidth="1"/>
    <col min="520" max="520" width="8.140625" style="169" customWidth="1"/>
    <col min="521" max="526" width="9.140625" style="169"/>
    <col min="527" max="527" width="10.5703125" style="169" bestFit="1" customWidth="1"/>
    <col min="528" max="528" width="9.140625" style="169"/>
    <col min="529" max="529" width="10.7109375" style="169" customWidth="1"/>
    <col min="530" max="768" width="9.140625" style="169"/>
    <col min="769" max="769" width="6.85546875" style="169" customWidth="1"/>
    <col min="770" max="770" width="7.7109375" style="169" customWidth="1"/>
    <col min="771" max="771" width="6.28515625" style="169" customWidth="1"/>
    <col min="772" max="772" width="6.42578125" style="169" customWidth="1"/>
    <col min="773" max="773" width="7.140625" style="169" customWidth="1"/>
    <col min="774" max="774" width="33.140625" style="169" customWidth="1"/>
    <col min="775" max="775" width="26.28515625" style="169" customWidth="1"/>
    <col min="776" max="776" width="8.140625" style="169" customWidth="1"/>
    <col min="777" max="782" width="9.140625" style="169"/>
    <col min="783" max="783" width="10.5703125" style="169" bestFit="1" customWidth="1"/>
    <col min="784" max="784" width="9.140625" style="169"/>
    <col min="785" max="785" width="10.7109375" style="169" customWidth="1"/>
    <col min="786" max="1024" width="9.140625" style="169"/>
    <col min="1025" max="1025" width="6.85546875" style="169" customWidth="1"/>
    <col min="1026" max="1026" width="7.7109375" style="169" customWidth="1"/>
    <col min="1027" max="1027" width="6.28515625" style="169" customWidth="1"/>
    <col min="1028" max="1028" width="6.42578125" style="169" customWidth="1"/>
    <col min="1029" max="1029" width="7.140625" style="169" customWidth="1"/>
    <col min="1030" max="1030" width="33.140625" style="169" customWidth="1"/>
    <col min="1031" max="1031" width="26.28515625" style="169" customWidth="1"/>
    <col min="1032" max="1032" width="8.140625" style="169" customWidth="1"/>
    <col min="1033" max="1038" width="9.140625" style="169"/>
    <col min="1039" max="1039" width="10.5703125" style="169" bestFit="1" customWidth="1"/>
    <col min="1040" max="1040" width="9.140625" style="169"/>
    <col min="1041" max="1041" width="10.7109375" style="169" customWidth="1"/>
    <col min="1042" max="1280" width="9.140625" style="169"/>
    <col min="1281" max="1281" width="6.85546875" style="169" customWidth="1"/>
    <col min="1282" max="1282" width="7.7109375" style="169" customWidth="1"/>
    <col min="1283" max="1283" width="6.28515625" style="169" customWidth="1"/>
    <col min="1284" max="1284" width="6.42578125" style="169" customWidth="1"/>
    <col min="1285" max="1285" width="7.140625" style="169" customWidth="1"/>
    <col min="1286" max="1286" width="33.140625" style="169" customWidth="1"/>
    <col min="1287" max="1287" width="26.28515625" style="169" customWidth="1"/>
    <col min="1288" max="1288" width="8.140625" style="169" customWidth="1"/>
    <col min="1289" max="1294" width="9.140625" style="169"/>
    <col min="1295" max="1295" width="10.5703125" style="169" bestFit="1" customWidth="1"/>
    <col min="1296" max="1296" width="9.140625" style="169"/>
    <col min="1297" max="1297" width="10.7109375" style="169" customWidth="1"/>
    <col min="1298" max="1536" width="9.140625" style="169"/>
    <col min="1537" max="1537" width="6.85546875" style="169" customWidth="1"/>
    <col min="1538" max="1538" width="7.7109375" style="169" customWidth="1"/>
    <col min="1539" max="1539" width="6.28515625" style="169" customWidth="1"/>
    <col min="1540" max="1540" width="6.42578125" style="169" customWidth="1"/>
    <col min="1541" max="1541" width="7.140625" style="169" customWidth="1"/>
    <col min="1542" max="1542" width="33.140625" style="169" customWidth="1"/>
    <col min="1543" max="1543" width="26.28515625" style="169" customWidth="1"/>
    <col min="1544" max="1544" width="8.140625" style="169" customWidth="1"/>
    <col min="1545" max="1550" width="9.140625" style="169"/>
    <col min="1551" max="1551" width="10.5703125" style="169" bestFit="1" customWidth="1"/>
    <col min="1552" max="1552" width="9.140625" style="169"/>
    <col min="1553" max="1553" width="10.7109375" style="169" customWidth="1"/>
    <col min="1554" max="1792" width="9.140625" style="169"/>
    <col min="1793" max="1793" width="6.85546875" style="169" customWidth="1"/>
    <col min="1794" max="1794" width="7.7109375" style="169" customWidth="1"/>
    <col min="1795" max="1795" width="6.28515625" style="169" customWidth="1"/>
    <col min="1796" max="1796" width="6.42578125" style="169" customWidth="1"/>
    <col min="1797" max="1797" width="7.140625" style="169" customWidth="1"/>
    <col min="1798" max="1798" width="33.140625" style="169" customWidth="1"/>
    <col min="1799" max="1799" width="26.28515625" style="169" customWidth="1"/>
    <col min="1800" max="1800" width="8.140625" style="169" customWidth="1"/>
    <col min="1801" max="1806" width="9.140625" style="169"/>
    <col min="1807" max="1807" width="10.5703125" style="169" bestFit="1" customWidth="1"/>
    <col min="1808" max="1808" width="9.140625" style="169"/>
    <col min="1809" max="1809" width="10.7109375" style="169" customWidth="1"/>
    <col min="1810" max="2048" width="9.140625" style="169"/>
    <col min="2049" max="2049" width="6.85546875" style="169" customWidth="1"/>
    <col min="2050" max="2050" width="7.7109375" style="169" customWidth="1"/>
    <col min="2051" max="2051" width="6.28515625" style="169" customWidth="1"/>
    <col min="2052" max="2052" width="6.42578125" style="169" customWidth="1"/>
    <col min="2053" max="2053" width="7.140625" style="169" customWidth="1"/>
    <col min="2054" max="2054" width="33.140625" style="169" customWidth="1"/>
    <col min="2055" max="2055" width="26.28515625" style="169" customWidth="1"/>
    <col min="2056" max="2056" width="8.140625" style="169" customWidth="1"/>
    <col min="2057" max="2062" width="9.140625" style="169"/>
    <col min="2063" max="2063" width="10.5703125" style="169" bestFit="1" customWidth="1"/>
    <col min="2064" max="2064" width="9.140625" style="169"/>
    <col min="2065" max="2065" width="10.7109375" style="169" customWidth="1"/>
    <col min="2066" max="2304" width="9.140625" style="169"/>
    <col min="2305" max="2305" width="6.85546875" style="169" customWidth="1"/>
    <col min="2306" max="2306" width="7.7109375" style="169" customWidth="1"/>
    <col min="2307" max="2307" width="6.28515625" style="169" customWidth="1"/>
    <col min="2308" max="2308" width="6.42578125" style="169" customWidth="1"/>
    <col min="2309" max="2309" width="7.140625" style="169" customWidth="1"/>
    <col min="2310" max="2310" width="33.140625" style="169" customWidth="1"/>
    <col min="2311" max="2311" width="26.28515625" style="169" customWidth="1"/>
    <col min="2312" max="2312" width="8.140625" style="169" customWidth="1"/>
    <col min="2313" max="2318" width="9.140625" style="169"/>
    <col min="2319" max="2319" width="10.5703125" style="169" bestFit="1" customWidth="1"/>
    <col min="2320" max="2320" width="9.140625" style="169"/>
    <col min="2321" max="2321" width="10.7109375" style="169" customWidth="1"/>
    <col min="2322" max="2560" width="9.140625" style="169"/>
    <col min="2561" max="2561" width="6.85546875" style="169" customWidth="1"/>
    <col min="2562" max="2562" width="7.7109375" style="169" customWidth="1"/>
    <col min="2563" max="2563" width="6.28515625" style="169" customWidth="1"/>
    <col min="2564" max="2564" width="6.42578125" style="169" customWidth="1"/>
    <col min="2565" max="2565" width="7.140625" style="169" customWidth="1"/>
    <col min="2566" max="2566" width="33.140625" style="169" customWidth="1"/>
    <col min="2567" max="2567" width="26.28515625" style="169" customWidth="1"/>
    <col min="2568" max="2568" width="8.140625" style="169" customWidth="1"/>
    <col min="2569" max="2574" width="9.140625" style="169"/>
    <col min="2575" max="2575" width="10.5703125" style="169" bestFit="1" customWidth="1"/>
    <col min="2576" max="2576" width="9.140625" style="169"/>
    <col min="2577" max="2577" width="10.7109375" style="169" customWidth="1"/>
    <col min="2578" max="2816" width="9.140625" style="169"/>
    <col min="2817" max="2817" width="6.85546875" style="169" customWidth="1"/>
    <col min="2818" max="2818" width="7.7109375" style="169" customWidth="1"/>
    <col min="2819" max="2819" width="6.28515625" style="169" customWidth="1"/>
    <col min="2820" max="2820" width="6.42578125" style="169" customWidth="1"/>
    <col min="2821" max="2821" width="7.140625" style="169" customWidth="1"/>
    <col min="2822" max="2822" width="33.140625" style="169" customWidth="1"/>
    <col min="2823" max="2823" width="26.28515625" style="169" customWidth="1"/>
    <col min="2824" max="2824" width="8.140625" style="169" customWidth="1"/>
    <col min="2825" max="2830" width="9.140625" style="169"/>
    <col min="2831" max="2831" width="10.5703125" style="169" bestFit="1" customWidth="1"/>
    <col min="2832" max="2832" width="9.140625" style="169"/>
    <col min="2833" max="2833" width="10.7109375" style="169" customWidth="1"/>
    <col min="2834" max="3072" width="9.140625" style="169"/>
    <col min="3073" max="3073" width="6.85546875" style="169" customWidth="1"/>
    <col min="3074" max="3074" width="7.7109375" style="169" customWidth="1"/>
    <col min="3075" max="3075" width="6.28515625" style="169" customWidth="1"/>
    <col min="3076" max="3076" width="6.42578125" style="169" customWidth="1"/>
    <col min="3077" max="3077" width="7.140625" style="169" customWidth="1"/>
    <col min="3078" max="3078" width="33.140625" style="169" customWidth="1"/>
    <col min="3079" max="3079" width="26.28515625" style="169" customWidth="1"/>
    <col min="3080" max="3080" width="8.140625" style="169" customWidth="1"/>
    <col min="3081" max="3086" width="9.140625" style="169"/>
    <col min="3087" max="3087" width="10.5703125" style="169" bestFit="1" customWidth="1"/>
    <col min="3088" max="3088" width="9.140625" style="169"/>
    <col min="3089" max="3089" width="10.7109375" style="169" customWidth="1"/>
    <col min="3090" max="3328" width="9.140625" style="169"/>
    <col min="3329" max="3329" width="6.85546875" style="169" customWidth="1"/>
    <col min="3330" max="3330" width="7.7109375" style="169" customWidth="1"/>
    <col min="3331" max="3331" width="6.28515625" style="169" customWidth="1"/>
    <col min="3332" max="3332" width="6.42578125" style="169" customWidth="1"/>
    <col min="3333" max="3333" width="7.140625" style="169" customWidth="1"/>
    <col min="3334" max="3334" width="33.140625" style="169" customWidth="1"/>
    <col min="3335" max="3335" width="26.28515625" style="169" customWidth="1"/>
    <col min="3336" max="3336" width="8.140625" style="169" customWidth="1"/>
    <col min="3337" max="3342" width="9.140625" style="169"/>
    <col min="3343" max="3343" width="10.5703125" style="169" bestFit="1" customWidth="1"/>
    <col min="3344" max="3344" width="9.140625" style="169"/>
    <col min="3345" max="3345" width="10.7109375" style="169" customWidth="1"/>
    <col min="3346" max="3584" width="9.140625" style="169"/>
    <col min="3585" max="3585" width="6.85546875" style="169" customWidth="1"/>
    <col min="3586" max="3586" width="7.7109375" style="169" customWidth="1"/>
    <col min="3587" max="3587" width="6.28515625" style="169" customWidth="1"/>
    <col min="3588" max="3588" width="6.42578125" style="169" customWidth="1"/>
    <col min="3589" max="3589" width="7.140625" style="169" customWidth="1"/>
    <col min="3590" max="3590" width="33.140625" style="169" customWidth="1"/>
    <col min="3591" max="3591" width="26.28515625" style="169" customWidth="1"/>
    <col min="3592" max="3592" width="8.140625" style="169" customWidth="1"/>
    <col min="3593" max="3598" width="9.140625" style="169"/>
    <col min="3599" max="3599" width="10.5703125" style="169" bestFit="1" customWidth="1"/>
    <col min="3600" max="3600" width="9.140625" style="169"/>
    <col min="3601" max="3601" width="10.7109375" style="169" customWidth="1"/>
    <col min="3602" max="3840" width="9.140625" style="169"/>
    <col min="3841" max="3841" width="6.85546875" style="169" customWidth="1"/>
    <col min="3842" max="3842" width="7.7109375" style="169" customWidth="1"/>
    <col min="3843" max="3843" width="6.28515625" style="169" customWidth="1"/>
    <col min="3844" max="3844" width="6.42578125" style="169" customWidth="1"/>
    <col min="3845" max="3845" width="7.140625" style="169" customWidth="1"/>
    <col min="3846" max="3846" width="33.140625" style="169" customWidth="1"/>
    <col min="3847" max="3847" width="26.28515625" style="169" customWidth="1"/>
    <col min="3848" max="3848" width="8.140625" style="169" customWidth="1"/>
    <col min="3849" max="3854" width="9.140625" style="169"/>
    <col min="3855" max="3855" width="10.5703125" style="169" bestFit="1" customWidth="1"/>
    <col min="3856" max="3856" width="9.140625" style="169"/>
    <col min="3857" max="3857" width="10.7109375" style="169" customWidth="1"/>
    <col min="3858" max="4096" width="9.140625" style="169"/>
    <col min="4097" max="4097" width="6.85546875" style="169" customWidth="1"/>
    <col min="4098" max="4098" width="7.7109375" style="169" customWidth="1"/>
    <col min="4099" max="4099" width="6.28515625" style="169" customWidth="1"/>
    <col min="4100" max="4100" width="6.42578125" style="169" customWidth="1"/>
    <col min="4101" max="4101" width="7.140625" style="169" customWidth="1"/>
    <col min="4102" max="4102" width="33.140625" style="169" customWidth="1"/>
    <col min="4103" max="4103" width="26.28515625" style="169" customWidth="1"/>
    <col min="4104" max="4104" width="8.140625" style="169" customWidth="1"/>
    <col min="4105" max="4110" width="9.140625" style="169"/>
    <col min="4111" max="4111" width="10.5703125" style="169" bestFit="1" customWidth="1"/>
    <col min="4112" max="4112" width="9.140625" style="169"/>
    <col min="4113" max="4113" width="10.7109375" style="169" customWidth="1"/>
    <col min="4114" max="4352" width="9.140625" style="169"/>
    <col min="4353" max="4353" width="6.85546875" style="169" customWidth="1"/>
    <col min="4354" max="4354" width="7.7109375" style="169" customWidth="1"/>
    <col min="4355" max="4355" width="6.28515625" style="169" customWidth="1"/>
    <col min="4356" max="4356" width="6.42578125" style="169" customWidth="1"/>
    <col min="4357" max="4357" width="7.140625" style="169" customWidth="1"/>
    <col min="4358" max="4358" width="33.140625" style="169" customWidth="1"/>
    <col min="4359" max="4359" width="26.28515625" style="169" customWidth="1"/>
    <col min="4360" max="4360" width="8.140625" style="169" customWidth="1"/>
    <col min="4361" max="4366" width="9.140625" style="169"/>
    <col min="4367" max="4367" width="10.5703125" style="169" bestFit="1" customWidth="1"/>
    <col min="4368" max="4368" width="9.140625" style="169"/>
    <col min="4369" max="4369" width="10.7109375" style="169" customWidth="1"/>
    <col min="4370" max="4608" width="9.140625" style="169"/>
    <col min="4609" max="4609" width="6.85546875" style="169" customWidth="1"/>
    <col min="4610" max="4610" width="7.7109375" style="169" customWidth="1"/>
    <col min="4611" max="4611" width="6.28515625" style="169" customWidth="1"/>
    <col min="4612" max="4612" width="6.42578125" style="169" customWidth="1"/>
    <col min="4613" max="4613" width="7.140625" style="169" customWidth="1"/>
    <col min="4614" max="4614" width="33.140625" style="169" customWidth="1"/>
    <col min="4615" max="4615" width="26.28515625" style="169" customWidth="1"/>
    <col min="4616" max="4616" width="8.140625" style="169" customWidth="1"/>
    <col min="4617" max="4622" width="9.140625" style="169"/>
    <col min="4623" max="4623" width="10.5703125" style="169" bestFit="1" customWidth="1"/>
    <col min="4624" max="4624" width="9.140625" style="169"/>
    <col min="4625" max="4625" width="10.7109375" style="169" customWidth="1"/>
    <col min="4626" max="4864" width="9.140625" style="169"/>
    <col min="4865" max="4865" width="6.85546875" style="169" customWidth="1"/>
    <col min="4866" max="4866" width="7.7109375" style="169" customWidth="1"/>
    <col min="4867" max="4867" width="6.28515625" style="169" customWidth="1"/>
    <col min="4868" max="4868" width="6.42578125" style="169" customWidth="1"/>
    <col min="4869" max="4869" width="7.140625" style="169" customWidth="1"/>
    <col min="4870" max="4870" width="33.140625" style="169" customWidth="1"/>
    <col min="4871" max="4871" width="26.28515625" style="169" customWidth="1"/>
    <col min="4872" max="4872" width="8.140625" style="169" customWidth="1"/>
    <col min="4873" max="4878" width="9.140625" style="169"/>
    <col min="4879" max="4879" width="10.5703125" style="169" bestFit="1" customWidth="1"/>
    <col min="4880" max="4880" width="9.140625" style="169"/>
    <col min="4881" max="4881" width="10.7109375" style="169" customWidth="1"/>
    <col min="4882" max="5120" width="9.140625" style="169"/>
    <col min="5121" max="5121" width="6.85546875" style="169" customWidth="1"/>
    <col min="5122" max="5122" width="7.7109375" style="169" customWidth="1"/>
    <col min="5123" max="5123" width="6.28515625" style="169" customWidth="1"/>
    <col min="5124" max="5124" width="6.42578125" style="169" customWidth="1"/>
    <col min="5125" max="5125" width="7.140625" style="169" customWidth="1"/>
    <col min="5126" max="5126" width="33.140625" style="169" customWidth="1"/>
    <col min="5127" max="5127" width="26.28515625" style="169" customWidth="1"/>
    <col min="5128" max="5128" width="8.140625" style="169" customWidth="1"/>
    <col min="5129" max="5134" width="9.140625" style="169"/>
    <col min="5135" max="5135" width="10.5703125" style="169" bestFit="1" customWidth="1"/>
    <col min="5136" max="5136" width="9.140625" style="169"/>
    <col min="5137" max="5137" width="10.7109375" style="169" customWidth="1"/>
    <col min="5138" max="5376" width="9.140625" style="169"/>
    <col min="5377" max="5377" width="6.85546875" style="169" customWidth="1"/>
    <col min="5378" max="5378" width="7.7109375" style="169" customWidth="1"/>
    <col min="5379" max="5379" width="6.28515625" style="169" customWidth="1"/>
    <col min="5380" max="5380" width="6.42578125" style="169" customWidth="1"/>
    <col min="5381" max="5381" width="7.140625" style="169" customWidth="1"/>
    <col min="5382" max="5382" width="33.140625" style="169" customWidth="1"/>
    <col min="5383" max="5383" width="26.28515625" style="169" customWidth="1"/>
    <col min="5384" max="5384" width="8.140625" style="169" customWidth="1"/>
    <col min="5385" max="5390" width="9.140625" style="169"/>
    <col min="5391" max="5391" width="10.5703125" style="169" bestFit="1" customWidth="1"/>
    <col min="5392" max="5392" width="9.140625" style="169"/>
    <col min="5393" max="5393" width="10.7109375" style="169" customWidth="1"/>
    <col min="5394" max="5632" width="9.140625" style="169"/>
    <col min="5633" max="5633" width="6.85546875" style="169" customWidth="1"/>
    <col min="5634" max="5634" width="7.7109375" style="169" customWidth="1"/>
    <col min="5635" max="5635" width="6.28515625" style="169" customWidth="1"/>
    <col min="5636" max="5636" width="6.42578125" style="169" customWidth="1"/>
    <col min="5637" max="5637" width="7.140625" style="169" customWidth="1"/>
    <col min="5638" max="5638" width="33.140625" style="169" customWidth="1"/>
    <col min="5639" max="5639" width="26.28515625" style="169" customWidth="1"/>
    <col min="5640" max="5640" width="8.140625" style="169" customWidth="1"/>
    <col min="5641" max="5646" width="9.140625" style="169"/>
    <col min="5647" max="5647" width="10.5703125" style="169" bestFit="1" customWidth="1"/>
    <col min="5648" max="5648" width="9.140625" style="169"/>
    <col min="5649" max="5649" width="10.7109375" style="169" customWidth="1"/>
    <col min="5650" max="5888" width="9.140625" style="169"/>
    <col min="5889" max="5889" width="6.85546875" style="169" customWidth="1"/>
    <col min="5890" max="5890" width="7.7109375" style="169" customWidth="1"/>
    <col min="5891" max="5891" width="6.28515625" style="169" customWidth="1"/>
    <col min="5892" max="5892" width="6.42578125" style="169" customWidth="1"/>
    <col min="5893" max="5893" width="7.140625" style="169" customWidth="1"/>
    <col min="5894" max="5894" width="33.140625" style="169" customWidth="1"/>
    <col min="5895" max="5895" width="26.28515625" style="169" customWidth="1"/>
    <col min="5896" max="5896" width="8.140625" style="169" customWidth="1"/>
    <col min="5897" max="5902" width="9.140625" style="169"/>
    <col min="5903" max="5903" width="10.5703125" style="169" bestFit="1" customWidth="1"/>
    <col min="5904" max="5904" width="9.140625" style="169"/>
    <col min="5905" max="5905" width="10.7109375" style="169" customWidth="1"/>
    <col min="5906" max="6144" width="9.140625" style="169"/>
    <col min="6145" max="6145" width="6.85546875" style="169" customWidth="1"/>
    <col min="6146" max="6146" width="7.7109375" style="169" customWidth="1"/>
    <col min="6147" max="6147" width="6.28515625" style="169" customWidth="1"/>
    <col min="6148" max="6148" width="6.42578125" style="169" customWidth="1"/>
    <col min="6149" max="6149" width="7.140625" style="169" customWidth="1"/>
    <col min="6150" max="6150" width="33.140625" style="169" customWidth="1"/>
    <col min="6151" max="6151" width="26.28515625" style="169" customWidth="1"/>
    <col min="6152" max="6152" width="8.140625" style="169" customWidth="1"/>
    <col min="6153" max="6158" width="9.140625" style="169"/>
    <col min="6159" max="6159" width="10.5703125" style="169" bestFit="1" customWidth="1"/>
    <col min="6160" max="6160" width="9.140625" style="169"/>
    <col min="6161" max="6161" width="10.7109375" style="169" customWidth="1"/>
    <col min="6162" max="6400" width="9.140625" style="169"/>
    <col min="6401" max="6401" width="6.85546875" style="169" customWidth="1"/>
    <col min="6402" max="6402" width="7.7109375" style="169" customWidth="1"/>
    <col min="6403" max="6403" width="6.28515625" style="169" customWidth="1"/>
    <col min="6404" max="6404" width="6.42578125" style="169" customWidth="1"/>
    <col min="6405" max="6405" width="7.140625" style="169" customWidth="1"/>
    <col min="6406" max="6406" width="33.140625" style="169" customWidth="1"/>
    <col min="6407" max="6407" width="26.28515625" style="169" customWidth="1"/>
    <col min="6408" max="6408" width="8.140625" style="169" customWidth="1"/>
    <col min="6409" max="6414" width="9.140625" style="169"/>
    <col min="6415" max="6415" width="10.5703125" style="169" bestFit="1" customWidth="1"/>
    <col min="6416" max="6416" width="9.140625" style="169"/>
    <col min="6417" max="6417" width="10.7109375" style="169" customWidth="1"/>
    <col min="6418" max="6656" width="9.140625" style="169"/>
    <col min="6657" max="6657" width="6.85546875" style="169" customWidth="1"/>
    <col min="6658" max="6658" width="7.7109375" style="169" customWidth="1"/>
    <col min="6659" max="6659" width="6.28515625" style="169" customWidth="1"/>
    <col min="6660" max="6660" width="6.42578125" style="169" customWidth="1"/>
    <col min="6661" max="6661" width="7.140625" style="169" customWidth="1"/>
    <col min="6662" max="6662" width="33.140625" style="169" customWidth="1"/>
    <col min="6663" max="6663" width="26.28515625" style="169" customWidth="1"/>
    <col min="6664" max="6664" width="8.140625" style="169" customWidth="1"/>
    <col min="6665" max="6670" width="9.140625" style="169"/>
    <col min="6671" max="6671" width="10.5703125" style="169" bestFit="1" customWidth="1"/>
    <col min="6672" max="6672" width="9.140625" style="169"/>
    <col min="6673" max="6673" width="10.7109375" style="169" customWidth="1"/>
    <col min="6674" max="6912" width="9.140625" style="169"/>
    <col min="6913" max="6913" width="6.85546875" style="169" customWidth="1"/>
    <col min="6914" max="6914" width="7.7109375" style="169" customWidth="1"/>
    <col min="6915" max="6915" width="6.28515625" style="169" customWidth="1"/>
    <col min="6916" max="6916" width="6.42578125" style="169" customWidth="1"/>
    <col min="6917" max="6917" width="7.140625" style="169" customWidth="1"/>
    <col min="6918" max="6918" width="33.140625" style="169" customWidth="1"/>
    <col min="6919" max="6919" width="26.28515625" style="169" customWidth="1"/>
    <col min="6920" max="6920" width="8.140625" style="169" customWidth="1"/>
    <col min="6921" max="6926" width="9.140625" style="169"/>
    <col min="6927" max="6927" width="10.5703125" style="169" bestFit="1" customWidth="1"/>
    <col min="6928" max="6928" width="9.140625" style="169"/>
    <col min="6929" max="6929" width="10.7109375" style="169" customWidth="1"/>
    <col min="6930" max="7168" width="9.140625" style="169"/>
    <col min="7169" max="7169" width="6.85546875" style="169" customWidth="1"/>
    <col min="7170" max="7170" width="7.7109375" style="169" customWidth="1"/>
    <col min="7171" max="7171" width="6.28515625" style="169" customWidth="1"/>
    <col min="7172" max="7172" width="6.42578125" style="169" customWidth="1"/>
    <col min="7173" max="7173" width="7.140625" style="169" customWidth="1"/>
    <col min="7174" max="7174" width="33.140625" style="169" customWidth="1"/>
    <col min="7175" max="7175" width="26.28515625" style="169" customWidth="1"/>
    <col min="7176" max="7176" width="8.140625" style="169" customWidth="1"/>
    <col min="7177" max="7182" width="9.140625" style="169"/>
    <col min="7183" max="7183" width="10.5703125" style="169" bestFit="1" customWidth="1"/>
    <col min="7184" max="7184" width="9.140625" style="169"/>
    <col min="7185" max="7185" width="10.7109375" style="169" customWidth="1"/>
    <col min="7186" max="7424" width="9.140625" style="169"/>
    <col min="7425" max="7425" width="6.85546875" style="169" customWidth="1"/>
    <col min="7426" max="7426" width="7.7109375" style="169" customWidth="1"/>
    <col min="7427" max="7427" width="6.28515625" style="169" customWidth="1"/>
    <col min="7428" max="7428" width="6.42578125" style="169" customWidth="1"/>
    <col min="7429" max="7429" width="7.140625" style="169" customWidth="1"/>
    <col min="7430" max="7430" width="33.140625" style="169" customWidth="1"/>
    <col min="7431" max="7431" width="26.28515625" style="169" customWidth="1"/>
    <col min="7432" max="7432" width="8.140625" style="169" customWidth="1"/>
    <col min="7433" max="7438" width="9.140625" style="169"/>
    <col min="7439" max="7439" width="10.5703125" style="169" bestFit="1" customWidth="1"/>
    <col min="7440" max="7440" width="9.140625" style="169"/>
    <col min="7441" max="7441" width="10.7109375" style="169" customWidth="1"/>
    <col min="7442" max="7680" width="9.140625" style="169"/>
    <col min="7681" max="7681" width="6.85546875" style="169" customWidth="1"/>
    <col min="7682" max="7682" width="7.7109375" style="169" customWidth="1"/>
    <col min="7683" max="7683" width="6.28515625" style="169" customWidth="1"/>
    <col min="7684" max="7684" width="6.42578125" style="169" customWidth="1"/>
    <col min="7685" max="7685" width="7.140625" style="169" customWidth="1"/>
    <col min="7686" max="7686" width="33.140625" style="169" customWidth="1"/>
    <col min="7687" max="7687" width="26.28515625" style="169" customWidth="1"/>
    <col min="7688" max="7688" width="8.140625" style="169" customWidth="1"/>
    <col min="7689" max="7694" width="9.140625" style="169"/>
    <col min="7695" max="7695" width="10.5703125" style="169" bestFit="1" customWidth="1"/>
    <col min="7696" max="7696" width="9.140625" style="169"/>
    <col min="7697" max="7697" width="10.7109375" style="169" customWidth="1"/>
    <col min="7698" max="7936" width="9.140625" style="169"/>
    <col min="7937" max="7937" width="6.85546875" style="169" customWidth="1"/>
    <col min="7938" max="7938" width="7.7109375" style="169" customWidth="1"/>
    <col min="7939" max="7939" width="6.28515625" style="169" customWidth="1"/>
    <col min="7940" max="7940" width="6.42578125" style="169" customWidth="1"/>
    <col min="7941" max="7941" width="7.140625" style="169" customWidth="1"/>
    <col min="7942" max="7942" width="33.140625" style="169" customWidth="1"/>
    <col min="7943" max="7943" width="26.28515625" style="169" customWidth="1"/>
    <col min="7944" max="7944" width="8.140625" style="169" customWidth="1"/>
    <col min="7945" max="7950" width="9.140625" style="169"/>
    <col min="7951" max="7951" width="10.5703125" style="169" bestFit="1" customWidth="1"/>
    <col min="7952" max="7952" width="9.140625" style="169"/>
    <col min="7953" max="7953" width="10.7109375" style="169" customWidth="1"/>
    <col min="7954" max="8192" width="9.140625" style="169"/>
    <col min="8193" max="8193" width="6.85546875" style="169" customWidth="1"/>
    <col min="8194" max="8194" width="7.7109375" style="169" customWidth="1"/>
    <col min="8195" max="8195" width="6.28515625" style="169" customWidth="1"/>
    <col min="8196" max="8196" width="6.42578125" style="169" customWidth="1"/>
    <col min="8197" max="8197" width="7.140625" style="169" customWidth="1"/>
    <col min="8198" max="8198" width="33.140625" style="169" customWidth="1"/>
    <col min="8199" max="8199" width="26.28515625" style="169" customWidth="1"/>
    <col min="8200" max="8200" width="8.140625" style="169" customWidth="1"/>
    <col min="8201" max="8206" width="9.140625" style="169"/>
    <col min="8207" max="8207" width="10.5703125" style="169" bestFit="1" customWidth="1"/>
    <col min="8208" max="8208" width="9.140625" style="169"/>
    <col min="8209" max="8209" width="10.7109375" style="169" customWidth="1"/>
    <col min="8210" max="8448" width="9.140625" style="169"/>
    <col min="8449" max="8449" width="6.85546875" style="169" customWidth="1"/>
    <col min="8450" max="8450" width="7.7109375" style="169" customWidth="1"/>
    <col min="8451" max="8451" width="6.28515625" style="169" customWidth="1"/>
    <col min="8452" max="8452" width="6.42578125" style="169" customWidth="1"/>
    <col min="8453" max="8453" width="7.140625" style="169" customWidth="1"/>
    <col min="8454" max="8454" width="33.140625" style="169" customWidth="1"/>
    <col min="8455" max="8455" width="26.28515625" style="169" customWidth="1"/>
    <col min="8456" max="8456" width="8.140625" style="169" customWidth="1"/>
    <col min="8457" max="8462" width="9.140625" style="169"/>
    <col min="8463" max="8463" width="10.5703125" style="169" bestFit="1" customWidth="1"/>
    <col min="8464" max="8464" width="9.140625" style="169"/>
    <col min="8465" max="8465" width="10.7109375" style="169" customWidth="1"/>
    <col min="8466" max="8704" width="9.140625" style="169"/>
    <col min="8705" max="8705" width="6.85546875" style="169" customWidth="1"/>
    <col min="8706" max="8706" width="7.7109375" style="169" customWidth="1"/>
    <col min="8707" max="8707" width="6.28515625" style="169" customWidth="1"/>
    <col min="8708" max="8708" width="6.42578125" style="169" customWidth="1"/>
    <col min="8709" max="8709" width="7.140625" style="169" customWidth="1"/>
    <col min="8710" max="8710" width="33.140625" style="169" customWidth="1"/>
    <col min="8711" max="8711" width="26.28515625" style="169" customWidth="1"/>
    <col min="8712" max="8712" width="8.140625" style="169" customWidth="1"/>
    <col min="8713" max="8718" width="9.140625" style="169"/>
    <col min="8719" max="8719" width="10.5703125" style="169" bestFit="1" customWidth="1"/>
    <col min="8720" max="8720" width="9.140625" style="169"/>
    <col min="8721" max="8721" width="10.7109375" style="169" customWidth="1"/>
    <col min="8722" max="8960" width="9.140625" style="169"/>
    <col min="8961" max="8961" width="6.85546875" style="169" customWidth="1"/>
    <col min="8962" max="8962" width="7.7109375" style="169" customWidth="1"/>
    <col min="8963" max="8963" width="6.28515625" style="169" customWidth="1"/>
    <col min="8964" max="8964" width="6.42578125" style="169" customWidth="1"/>
    <col min="8965" max="8965" width="7.140625" style="169" customWidth="1"/>
    <col min="8966" max="8966" width="33.140625" style="169" customWidth="1"/>
    <col min="8967" max="8967" width="26.28515625" style="169" customWidth="1"/>
    <col min="8968" max="8968" width="8.140625" style="169" customWidth="1"/>
    <col min="8969" max="8974" width="9.140625" style="169"/>
    <col min="8975" max="8975" width="10.5703125" style="169" bestFit="1" customWidth="1"/>
    <col min="8976" max="8976" width="9.140625" style="169"/>
    <col min="8977" max="8977" width="10.7109375" style="169" customWidth="1"/>
    <col min="8978" max="9216" width="9.140625" style="169"/>
    <col min="9217" max="9217" width="6.85546875" style="169" customWidth="1"/>
    <col min="9218" max="9218" width="7.7109375" style="169" customWidth="1"/>
    <col min="9219" max="9219" width="6.28515625" style="169" customWidth="1"/>
    <col min="9220" max="9220" width="6.42578125" style="169" customWidth="1"/>
    <col min="9221" max="9221" width="7.140625" style="169" customWidth="1"/>
    <col min="9222" max="9222" width="33.140625" style="169" customWidth="1"/>
    <col min="9223" max="9223" width="26.28515625" style="169" customWidth="1"/>
    <col min="9224" max="9224" width="8.140625" style="169" customWidth="1"/>
    <col min="9225" max="9230" width="9.140625" style="169"/>
    <col min="9231" max="9231" width="10.5703125" style="169" bestFit="1" customWidth="1"/>
    <col min="9232" max="9232" width="9.140625" style="169"/>
    <col min="9233" max="9233" width="10.7109375" style="169" customWidth="1"/>
    <col min="9234" max="9472" width="9.140625" style="169"/>
    <col min="9473" max="9473" width="6.85546875" style="169" customWidth="1"/>
    <col min="9474" max="9474" width="7.7109375" style="169" customWidth="1"/>
    <col min="9475" max="9475" width="6.28515625" style="169" customWidth="1"/>
    <col min="9476" max="9476" width="6.42578125" style="169" customWidth="1"/>
    <col min="9477" max="9477" width="7.140625" style="169" customWidth="1"/>
    <col min="9478" max="9478" width="33.140625" style="169" customWidth="1"/>
    <col min="9479" max="9479" width="26.28515625" style="169" customWidth="1"/>
    <col min="9480" max="9480" width="8.140625" style="169" customWidth="1"/>
    <col min="9481" max="9486" width="9.140625" style="169"/>
    <col min="9487" max="9487" width="10.5703125" style="169" bestFit="1" customWidth="1"/>
    <col min="9488" max="9488" width="9.140625" style="169"/>
    <col min="9489" max="9489" width="10.7109375" style="169" customWidth="1"/>
    <col min="9490" max="9728" width="9.140625" style="169"/>
    <col min="9729" max="9729" width="6.85546875" style="169" customWidth="1"/>
    <col min="9730" max="9730" width="7.7109375" style="169" customWidth="1"/>
    <col min="9731" max="9731" width="6.28515625" style="169" customWidth="1"/>
    <col min="9732" max="9732" width="6.42578125" style="169" customWidth="1"/>
    <col min="9733" max="9733" width="7.140625" style="169" customWidth="1"/>
    <col min="9734" max="9734" width="33.140625" style="169" customWidth="1"/>
    <col min="9735" max="9735" width="26.28515625" style="169" customWidth="1"/>
    <col min="9736" max="9736" width="8.140625" style="169" customWidth="1"/>
    <col min="9737" max="9742" width="9.140625" style="169"/>
    <col min="9743" max="9743" width="10.5703125" style="169" bestFit="1" customWidth="1"/>
    <col min="9744" max="9744" width="9.140625" style="169"/>
    <col min="9745" max="9745" width="10.7109375" style="169" customWidth="1"/>
    <col min="9746" max="9984" width="9.140625" style="169"/>
    <col min="9985" max="9985" width="6.85546875" style="169" customWidth="1"/>
    <col min="9986" max="9986" width="7.7109375" style="169" customWidth="1"/>
    <col min="9987" max="9987" width="6.28515625" style="169" customWidth="1"/>
    <col min="9988" max="9988" width="6.42578125" style="169" customWidth="1"/>
    <col min="9989" max="9989" width="7.140625" style="169" customWidth="1"/>
    <col min="9990" max="9990" width="33.140625" style="169" customWidth="1"/>
    <col min="9991" max="9991" width="26.28515625" style="169" customWidth="1"/>
    <col min="9992" max="9992" width="8.140625" style="169" customWidth="1"/>
    <col min="9993" max="9998" width="9.140625" style="169"/>
    <col min="9999" max="9999" width="10.5703125" style="169" bestFit="1" customWidth="1"/>
    <col min="10000" max="10000" width="9.140625" style="169"/>
    <col min="10001" max="10001" width="10.7109375" style="169" customWidth="1"/>
    <col min="10002" max="10240" width="9.140625" style="169"/>
    <col min="10241" max="10241" width="6.85546875" style="169" customWidth="1"/>
    <col min="10242" max="10242" width="7.7109375" style="169" customWidth="1"/>
    <col min="10243" max="10243" width="6.28515625" style="169" customWidth="1"/>
    <col min="10244" max="10244" width="6.42578125" style="169" customWidth="1"/>
    <col min="10245" max="10245" width="7.140625" style="169" customWidth="1"/>
    <col min="10246" max="10246" width="33.140625" style="169" customWidth="1"/>
    <col min="10247" max="10247" width="26.28515625" style="169" customWidth="1"/>
    <col min="10248" max="10248" width="8.140625" style="169" customWidth="1"/>
    <col min="10249" max="10254" width="9.140625" style="169"/>
    <col min="10255" max="10255" width="10.5703125" style="169" bestFit="1" customWidth="1"/>
    <col min="10256" max="10256" width="9.140625" style="169"/>
    <col min="10257" max="10257" width="10.7109375" style="169" customWidth="1"/>
    <col min="10258" max="10496" width="9.140625" style="169"/>
    <col min="10497" max="10497" width="6.85546875" style="169" customWidth="1"/>
    <col min="10498" max="10498" width="7.7109375" style="169" customWidth="1"/>
    <col min="10499" max="10499" width="6.28515625" style="169" customWidth="1"/>
    <col min="10500" max="10500" width="6.42578125" style="169" customWidth="1"/>
    <col min="10501" max="10501" width="7.140625" style="169" customWidth="1"/>
    <col min="10502" max="10502" width="33.140625" style="169" customWidth="1"/>
    <col min="10503" max="10503" width="26.28515625" style="169" customWidth="1"/>
    <col min="10504" max="10504" width="8.140625" style="169" customWidth="1"/>
    <col min="10505" max="10510" width="9.140625" style="169"/>
    <col min="10511" max="10511" width="10.5703125" style="169" bestFit="1" customWidth="1"/>
    <col min="10512" max="10512" width="9.140625" style="169"/>
    <col min="10513" max="10513" width="10.7109375" style="169" customWidth="1"/>
    <col min="10514" max="10752" width="9.140625" style="169"/>
    <col min="10753" max="10753" width="6.85546875" style="169" customWidth="1"/>
    <col min="10754" max="10754" width="7.7109375" style="169" customWidth="1"/>
    <col min="10755" max="10755" width="6.28515625" style="169" customWidth="1"/>
    <col min="10756" max="10756" width="6.42578125" style="169" customWidth="1"/>
    <col min="10757" max="10757" width="7.140625" style="169" customWidth="1"/>
    <col min="10758" max="10758" width="33.140625" style="169" customWidth="1"/>
    <col min="10759" max="10759" width="26.28515625" style="169" customWidth="1"/>
    <col min="10760" max="10760" width="8.140625" style="169" customWidth="1"/>
    <col min="10761" max="10766" width="9.140625" style="169"/>
    <col min="10767" max="10767" width="10.5703125" style="169" bestFit="1" customWidth="1"/>
    <col min="10768" max="10768" width="9.140625" style="169"/>
    <col min="10769" max="10769" width="10.7109375" style="169" customWidth="1"/>
    <col min="10770" max="11008" width="9.140625" style="169"/>
    <col min="11009" max="11009" width="6.85546875" style="169" customWidth="1"/>
    <col min="11010" max="11010" width="7.7109375" style="169" customWidth="1"/>
    <col min="11011" max="11011" width="6.28515625" style="169" customWidth="1"/>
    <col min="11012" max="11012" width="6.42578125" style="169" customWidth="1"/>
    <col min="11013" max="11013" width="7.140625" style="169" customWidth="1"/>
    <col min="11014" max="11014" width="33.140625" style="169" customWidth="1"/>
    <col min="11015" max="11015" width="26.28515625" style="169" customWidth="1"/>
    <col min="11016" max="11016" width="8.140625" style="169" customWidth="1"/>
    <col min="11017" max="11022" width="9.140625" style="169"/>
    <col min="11023" max="11023" width="10.5703125" style="169" bestFit="1" customWidth="1"/>
    <col min="11024" max="11024" width="9.140625" style="169"/>
    <col min="11025" max="11025" width="10.7109375" style="169" customWidth="1"/>
    <col min="11026" max="11264" width="9.140625" style="169"/>
    <col min="11265" max="11265" width="6.85546875" style="169" customWidth="1"/>
    <col min="11266" max="11266" width="7.7109375" style="169" customWidth="1"/>
    <col min="11267" max="11267" width="6.28515625" style="169" customWidth="1"/>
    <col min="11268" max="11268" width="6.42578125" style="169" customWidth="1"/>
    <col min="11269" max="11269" width="7.140625" style="169" customWidth="1"/>
    <col min="11270" max="11270" width="33.140625" style="169" customWidth="1"/>
    <col min="11271" max="11271" width="26.28515625" style="169" customWidth="1"/>
    <col min="11272" max="11272" width="8.140625" style="169" customWidth="1"/>
    <col min="11273" max="11278" width="9.140625" style="169"/>
    <col min="11279" max="11279" width="10.5703125" style="169" bestFit="1" customWidth="1"/>
    <col min="11280" max="11280" width="9.140625" style="169"/>
    <col min="11281" max="11281" width="10.7109375" style="169" customWidth="1"/>
    <col min="11282" max="11520" width="9.140625" style="169"/>
    <col min="11521" max="11521" width="6.85546875" style="169" customWidth="1"/>
    <col min="11522" max="11522" width="7.7109375" style="169" customWidth="1"/>
    <col min="11523" max="11523" width="6.28515625" style="169" customWidth="1"/>
    <col min="11524" max="11524" width="6.42578125" style="169" customWidth="1"/>
    <col min="11525" max="11525" width="7.140625" style="169" customWidth="1"/>
    <col min="11526" max="11526" width="33.140625" style="169" customWidth="1"/>
    <col min="11527" max="11527" width="26.28515625" style="169" customWidth="1"/>
    <col min="11528" max="11528" width="8.140625" style="169" customWidth="1"/>
    <col min="11529" max="11534" width="9.140625" style="169"/>
    <col min="11535" max="11535" width="10.5703125" style="169" bestFit="1" customWidth="1"/>
    <col min="11536" max="11536" width="9.140625" style="169"/>
    <col min="11537" max="11537" width="10.7109375" style="169" customWidth="1"/>
    <col min="11538" max="11776" width="9.140625" style="169"/>
    <col min="11777" max="11777" width="6.85546875" style="169" customWidth="1"/>
    <col min="11778" max="11778" width="7.7109375" style="169" customWidth="1"/>
    <col min="11779" max="11779" width="6.28515625" style="169" customWidth="1"/>
    <col min="11780" max="11780" width="6.42578125" style="169" customWidth="1"/>
    <col min="11781" max="11781" width="7.140625" style="169" customWidth="1"/>
    <col min="11782" max="11782" width="33.140625" style="169" customWidth="1"/>
    <col min="11783" max="11783" width="26.28515625" style="169" customWidth="1"/>
    <col min="11784" max="11784" width="8.140625" style="169" customWidth="1"/>
    <col min="11785" max="11790" width="9.140625" style="169"/>
    <col min="11791" max="11791" width="10.5703125" style="169" bestFit="1" customWidth="1"/>
    <col min="11792" max="11792" width="9.140625" style="169"/>
    <col min="11793" max="11793" width="10.7109375" style="169" customWidth="1"/>
    <col min="11794" max="12032" width="9.140625" style="169"/>
    <col min="12033" max="12033" width="6.85546875" style="169" customWidth="1"/>
    <col min="12034" max="12034" width="7.7109375" style="169" customWidth="1"/>
    <col min="12035" max="12035" width="6.28515625" style="169" customWidth="1"/>
    <col min="12036" max="12036" width="6.42578125" style="169" customWidth="1"/>
    <col min="12037" max="12037" width="7.140625" style="169" customWidth="1"/>
    <col min="12038" max="12038" width="33.140625" style="169" customWidth="1"/>
    <col min="12039" max="12039" width="26.28515625" style="169" customWidth="1"/>
    <col min="12040" max="12040" width="8.140625" style="169" customWidth="1"/>
    <col min="12041" max="12046" width="9.140625" style="169"/>
    <col min="12047" max="12047" width="10.5703125" style="169" bestFit="1" customWidth="1"/>
    <col min="12048" max="12048" width="9.140625" style="169"/>
    <col min="12049" max="12049" width="10.7109375" style="169" customWidth="1"/>
    <col min="12050" max="12288" width="9.140625" style="169"/>
    <col min="12289" max="12289" width="6.85546875" style="169" customWidth="1"/>
    <col min="12290" max="12290" width="7.7109375" style="169" customWidth="1"/>
    <col min="12291" max="12291" width="6.28515625" style="169" customWidth="1"/>
    <col min="12292" max="12292" width="6.42578125" style="169" customWidth="1"/>
    <col min="12293" max="12293" width="7.140625" style="169" customWidth="1"/>
    <col min="12294" max="12294" width="33.140625" style="169" customWidth="1"/>
    <col min="12295" max="12295" width="26.28515625" style="169" customWidth="1"/>
    <col min="12296" max="12296" width="8.140625" style="169" customWidth="1"/>
    <col min="12297" max="12302" width="9.140625" style="169"/>
    <col min="12303" max="12303" width="10.5703125" style="169" bestFit="1" customWidth="1"/>
    <col min="12304" max="12304" width="9.140625" style="169"/>
    <col min="12305" max="12305" width="10.7109375" style="169" customWidth="1"/>
    <col min="12306" max="12544" width="9.140625" style="169"/>
    <col min="12545" max="12545" width="6.85546875" style="169" customWidth="1"/>
    <col min="12546" max="12546" width="7.7109375" style="169" customWidth="1"/>
    <col min="12547" max="12547" width="6.28515625" style="169" customWidth="1"/>
    <col min="12548" max="12548" width="6.42578125" style="169" customWidth="1"/>
    <col min="12549" max="12549" width="7.140625" style="169" customWidth="1"/>
    <col min="12550" max="12550" width="33.140625" style="169" customWidth="1"/>
    <col min="12551" max="12551" width="26.28515625" style="169" customWidth="1"/>
    <col min="12552" max="12552" width="8.140625" style="169" customWidth="1"/>
    <col min="12553" max="12558" width="9.140625" style="169"/>
    <col min="12559" max="12559" width="10.5703125" style="169" bestFit="1" customWidth="1"/>
    <col min="12560" max="12560" width="9.140625" style="169"/>
    <col min="12561" max="12561" width="10.7109375" style="169" customWidth="1"/>
    <col min="12562" max="12800" width="9.140625" style="169"/>
    <col min="12801" max="12801" width="6.85546875" style="169" customWidth="1"/>
    <col min="12802" max="12802" width="7.7109375" style="169" customWidth="1"/>
    <col min="12803" max="12803" width="6.28515625" style="169" customWidth="1"/>
    <col min="12804" max="12804" width="6.42578125" style="169" customWidth="1"/>
    <col min="12805" max="12805" width="7.140625" style="169" customWidth="1"/>
    <col min="12806" max="12806" width="33.140625" style="169" customWidth="1"/>
    <col min="12807" max="12807" width="26.28515625" style="169" customWidth="1"/>
    <col min="12808" max="12808" width="8.140625" style="169" customWidth="1"/>
    <col min="12809" max="12814" width="9.140625" style="169"/>
    <col min="12815" max="12815" width="10.5703125" style="169" bestFit="1" customWidth="1"/>
    <col min="12816" max="12816" width="9.140625" style="169"/>
    <col min="12817" max="12817" width="10.7109375" style="169" customWidth="1"/>
    <col min="12818" max="13056" width="9.140625" style="169"/>
    <col min="13057" max="13057" width="6.85546875" style="169" customWidth="1"/>
    <col min="13058" max="13058" width="7.7109375" style="169" customWidth="1"/>
    <col min="13059" max="13059" width="6.28515625" style="169" customWidth="1"/>
    <col min="13060" max="13060" width="6.42578125" style="169" customWidth="1"/>
    <col min="13061" max="13061" width="7.140625" style="169" customWidth="1"/>
    <col min="13062" max="13062" width="33.140625" style="169" customWidth="1"/>
    <col min="13063" max="13063" width="26.28515625" style="169" customWidth="1"/>
    <col min="13064" max="13064" width="8.140625" style="169" customWidth="1"/>
    <col min="13065" max="13070" width="9.140625" style="169"/>
    <col min="13071" max="13071" width="10.5703125" style="169" bestFit="1" customWidth="1"/>
    <col min="13072" max="13072" width="9.140625" style="169"/>
    <col min="13073" max="13073" width="10.7109375" style="169" customWidth="1"/>
    <col min="13074" max="13312" width="9.140625" style="169"/>
    <col min="13313" max="13313" width="6.85546875" style="169" customWidth="1"/>
    <col min="13314" max="13314" width="7.7109375" style="169" customWidth="1"/>
    <col min="13315" max="13315" width="6.28515625" style="169" customWidth="1"/>
    <col min="13316" max="13316" width="6.42578125" style="169" customWidth="1"/>
    <col min="13317" max="13317" width="7.140625" style="169" customWidth="1"/>
    <col min="13318" max="13318" width="33.140625" style="169" customWidth="1"/>
    <col min="13319" max="13319" width="26.28515625" style="169" customWidth="1"/>
    <col min="13320" max="13320" width="8.140625" style="169" customWidth="1"/>
    <col min="13321" max="13326" width="9.140625" style="169"/>
    <col min="13327" max="13327" width="10.5703125" style="169" bestFit="1" customWidth="1"/>
    <col min="13328" max="13328" width="9.140625" style="169"/>
    <col min="13329" max="13329" width="10.7109375" style="169" customWidth="1"/>
    <col min="13330" max="13568" width="9.140625" style="169"/>
    <col min="13569" max="13569" width="6.85546875" style="169" customWidth="1"/>
    <col min="13570" max="13570" width="7.7109375" style="169" customWidth="1"/>
    <col min="13571" max="13571" width="6.28515625" style="169" customWidth="1"/>
    <col min="13572" max="13572" width="6.42578125" style="169" customWidth="1"/>
    <col min="13573" max="13573" width="7.140625" style="169" customWidth="1"/>
    <col min="13574" max="13574" width="33.140625" style="169" customWidth="1"/>
    <col min="13575" max="13575" width="26.28515625" style="169" customWidth="1"/>
    <col min="13576" max="13576" width="8.140625" style="169" customWidth="1"/>
    <col min="13577" max="13582" width="9.140625" style="169"/>
    <col min="13583" max="13583" width="10.5703125" style="169" bestFit="1" customWidth="1"/>
    <col min="13584" max="13584" width="9.140625" style="169"/>
    <col min="13585" max="13585" width="10.7109375" style="169" customWidth="1"/>
    <col min="13586" max="13824" width="9.140625" style="169"/>
    <col min="13825" max="13825" width="6.85546875" style="169" customWidth="1"/>
    <col min="13826" max="13826" width="7.7109375" style="169" customWidth="1"/>
    <col min="13827" max="13827" width="6.28515625" style="169" customWidth="1"/>
    <col min="13828" max="13828" width="6.42578125" style="169" customWidth="1"/>
    <col min="13829" max="13829" width="7.140625" style="169" customWidth="1"/>
    <col min="13830" max="13830" width="33.140625" style="169" customWidth="1"/>
    <col min="13831" max="13831" width="26.28515625" style="169" customWidth="1"/>
    <col min="13832" max="13832" width="8.140625" style="169" customWidth="1"/>
    <col min="13833" max="13838" width="9.140625" style="169"/>
    <col min="13839" max="13839" width="10.5703125" style="169" bestFit="1" customWidth="1"/>
    <col min="13840" max="13840" width="9.140625" style="169"/>
    <col min="13841" max="13841" width="10.7109375" style="169" customWidth="1"/>
    <col min="13842" max="14080" width="9.140625" style="169"/>
    <col min="14081" max="14081" width="6.85546875" style="169" customWidth="1"/>
    <col min="14082" max="14082" width="7.7109375" style="169" customWidth="1"/>
    <col min="14083" max="14083" width="6.28515625" style="169" customWidth="1"/>
    <col min="14084" max="14084" width="6.42578125" style="169" customWidth="1"/>
    <col min="14085" max="14085" width="7.140625" style="169" customWidth="1"/>
    <col min="14086" max="14086" width="33.140625" style="169" customWidth="1"/>
    <col min="14087" max="14087" width="26.28515625" style="169" customWidth="1"/>
    <col min="14088" max="14088" width="8.140625" style="169" customWidth="1"/>
    <col min="14089" max="14094" width="9.140625" style="169"/>
    <col min="14095" max="14095" width="10.5703125" style="169" bestFit="1" customWidth="1"/>
    <col min="14096" max="14096" width="9.140625" style="169"/>
    <col min="14097" max="14097" width="10.7109375" style="169" customWidth="1"/>
    <col min="14098" max="14336" width="9.140625" style="169"/>
    <col min="14337" max="14337" width="6.85546875" style="169" customWidth="1"/>
    <col min="14338" max="14338" width="7.7109375" style="169" customWidth="1"/>
    <col min="14339" max="14339" width="6.28515625" style="169" customWidth="1"/>
    <col min="14340" max="14340" width="6.42578125" style="169" customWidth="1"/>
    <col min="14341" max="14341" width="7.140625" style="169" customWidth="1"/>
    <col min="14342" max="14342" width="33.140625" style="169" customWidth="1"/>
    <col min="14343" max="14343" width="26.28515625" style="169" customWidth="1"/>
    <col min="14344" max="14344" width="8.140625" style="169" customWidth="1"/>
    <col min="14345" max="14350" width="9.140625" style="169"/>
    <col min="14351" max="14351" width="10.5703125" style="169" bestFit="1" customWidth="1"/>
    <col min="14352" max="14352" width="9.140625" style="169"/>
    <col min="14353" max="14353" width="10.7109375" style="169" customWidth="1"/>
    <col min="14354" max="14592" width="9.140625" style="169"/>
    <col min="14593" max="14593" width="6.85546875" style="169" customWidth="1"/>
    <col min="14594" max="14594" width="7.7109375" style="169" customWidth="1"/>
    <col min="14595" max="14595" width="6.28515625" style="169" customWidth="1"/>
    <col min="14596" max="14596" width="6.42578125" style="169" customWidth="1"/>
    <col min="14597" max="14597" width="7.140625" style="169" customWidth="1"/>
    <col min="14598" max="14598" width="33.140625" style="169" customWidth="1"/>
    <col min="14599" max="14599" width="26.28515625" style="169" customWidth="1"/>
    <col min="14600" max="14600" width="8.140625" style="169" customWidth="1"/>
    <col min="14601" max="14606" width="9.140625" style="169"/>
    <col min="14607" max="14607" width="10.5703125" style="169" bestFit="1" customWidth="1"/>
    <col min="14608" max="14608" width="9.140625" style="169"/>
    <col min="14609" max="14609" width="10.7109375" style="169" customWidth="1"/>
    <col min="14610" max="14848" width="9.140625" style="169"/>
    <col min="14849" max="14849" width="6.85546875" style="169" customWidth="1"/>
    <col min="14850" max="14850" width="7.7109375" style="169" customWidth="1"/>
    <col min="14851" max="14851" width="6.28515625" style="169" customWidth="1"/>
    <col min="14852" max="14852" width="6.42578125" style="169" customWidth="1"/>
    <col min="14853" max="14853" width="7.140625" style="169" customWidth="1"/>
    <col min="14854" max="14854" width="33.140625" style="169" customWidth="1"/>
    <col min="14855" max="14855" width="26.28515625" style="169" customWidth="1"/>
    <col min="14856" max="14856" width="8.140625" style="169" customWidth="1"/>
    <col min="14857" max="14862" width="9.140625" style="169"/>
    <col min="14863" max="14863" width="10.5703125" style="169" bestFit="1" customWidth="1"/>
    <col min="14864" max="14864" width="9.140625" style="169"/>
    <col min="14865" max="14865" width="10.7109375" style="169" customWidth="1"/>
    <col min="14866" max="15104" width="9.140625" style="169"/>
    <col min="15105" max="15105" width="6.85546875" style="169" customWidth="1"/>
    <col min="15106" max="15106" width="7.7109375" style="169" customWidth="1"/>
    <col min="15107" max="15107" width="6.28515625" style="169" customWidth="1"/>
    <col min="15108" max="15108" width="6.42578125" style="169" customWidth="1"/>
    <col min="15109" max="15109" width="7.140625" style="169" customWidth="1"/>
    <col min="15110" max="15110" width="33.140625" style="169" customWidth="1"/>
    <col min="15111" max="15111" width="26.28515625" style="169" customWidth="1"/>
    <col min="15112" max="15112" width="8.140625" style="169" customWidth="1"/>
    <col min="15113" max="15118" width="9.140625" style="169"/>
    <col min="15119" max="15119" width="10.5703125" style="169" bestFit="1" customWidth="1"/>
    <col min="15120" max="15120" width="9.140625" style="169"/>
    <col min="15121" max="15121" width="10.7109375" style="169" customWidth="1"/>
    <col min="15122" max="15360" width="9.140625" style="169"/>
    <col min="15361" max="15361" width="6.85546875" style="169" customWidth="1"/>
    <col min="15362" max="15362" width="7.7109375" style="169" customWidth="1"/>
    <col min="15363" max="15363" width="6.28515625" style="169" customWidth="1"/>
    <col min="15364" max="15364" width="6.42578125" style="169" customWidth="1"/>
    <col min="15365" max="15365" width="7.140625" style="169" customWidth="1"/>
    <col min="15366" max="15366" width="33.140625" style="169" customWidth="1"/>
    <col min="15367" max="15367" width="26.28515625" style="169" customWidth="1"/>
    <col min="15368" max="15368" width="8.140625" style="169" customWidth="1"/>
    <col min="15369" max="15374" width="9.140625" style="169"/>
    <col min="15375" max="15375" width="10.5703125" style="169" bestFit="1" customWidth="1"/>
    <col min="15376" max="15376" width="9.140625" style="169"/>
    <col min="15377" max="15377" width="10.7109375" style="169" customWidth="1"/>
    <col min="15378" max="15616" width="9.140625" style="169"/>
    <col min="15617" max="15617" width="6.85546875" style="169" customWidth="1"/>
    <col min="15618" max="15618" width="7.7109375" style="169" customWidth="1"/>
    <col min="15619" max="15619" width="6.28515625" style="169" customWidth="1"/>
    <col min="15620" max="15620" width="6.42578125" style="169" customWidth="1"/>
    <col min="15621" max="15621" width="7.140625" style="169" customWidth="1"/>
    <col min="15622" max="15622" width="33.140625" style="169" customWidth="1"/>
    <col min="15623" max="15623" width="26.28515625" style="169" customWidth="1"/>
    <col min="15624" max="15624" width="8.140625" style="169" customWidth="1"/>
    <col min="15625" max="15630" width="9.140625" style="169"/>
    <col min="15631" max="15631" width="10.5703125" style="169" bestFit="1" customWidth="1"/>
    <col min="15632" max="15632" width="9.140625" style="169"/>
    <col min="15633" max="15633" width="10.7109375" style="169" customWidth="1"/>
    <col min="15634" max="15872" width="9.140625" style="169"/>
    <col min="15873" max="15873" width="6.85546875" style="169" customWidth="1"/>
    <col min="15874" max="15874" width="7.7109375" style="169" customWidth="1"/>
    <col min="15875" max="15875" width="6.28515625" style="169" customWidth="1"/>
    <col min="15876" max="15876" width="6.42578125" style="169" customWidth="1"/>
    <col min="15877" max="15877" width="7.140625" style="169" customWidth="1"/>
    <col min="15878" max="15878" width="33.140625" style="169" customWidth="1"/>
    <col min="15879" max="15879" width="26.28515625" style="169" customWidth="1"/>
    <col min="15880" max="15880" width="8.140625" style="169" customWidth="1"/>
    <col min="15881" max="15886" width="9.140625" style="169"/>
    <col min="15887" max="15887" width="10.5703125" style="169" bestFit="1" customWidth="1"/>
    <col min="15888" max="15888" width="9.140625" style="169"/>
    <col min="15889" max="15889" width="10.7109375" style="169" customWidth="1"/>
    <col min="15890" max="16128" width="9.140625" style="169"/>
    <col min="16129" max="16129" width="6.85546875" style="169" customWidth="1"/>
    <col min="16130" max="16130" width="7.7109375" style="169" customWidth="1"/>
    <col min="16131" max="16131" width="6.28515625" style="169" customWidth="1"/>
    <col min="16132" max="16132" width="6.42578125" style="169" customWidth="1"/>
    <col min="16133" max="16133" width="7.140625" style="169" customWidth="1"/>
    <col min="16134" max="16134" width="33.140625" style="169" customWidth="1"/>
    <col min="16135" max="16135" width="26.28515625" style="169" customWidth="1"/>
    <col min="16136" max="16136" width="8.140625" style="169" customWidth="1"/>
    <col min="16137" max="16142" width="9.140625" style="169"/>
    <col min="16143" max="16143" width="10.5703125" style="169" bestFit="1" customWidth="1"/>
    <col min="16144" max="16144" width="9.140625" style="169"/>
    <col min="16145" max="16145" width="10.7109375" style="169" customWidth="1"/>
    <col min="16146" max="16384" width="9.140625" style="169"/>
  </cols>
  <sheetData>
    <row r="2" spans="1:21" ht="27.75" customHeight="1" x14ac:dyDescent="0.25">
      <c r="A2" s="417" t="s">
        <v>466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</row>
    <row r="3" spans="1:21" ht="26.25" customHeight="1" x14ac:dyDescent="0.25">
      <c r="A3" s="417" t="s">
        <v>614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</row>
    <row r="4" spans="1:21" ht="15.75" x14ac:dyDescent="0.25">
      <c r="A4" s="418" t="s">
        <v>467</v>
      </c>
      <c r="B4" s="418"/>
      <c r="C4" s="418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</row>
    <row r="6" spans="1:21" ht="45.75" customHeight="1" x14ac:dyDescent="0.2">
      <c r="A6" s="419" t="s">
        <v>2</v>
      </c>
      <c r="B6" s="419"/>
      <c r="C6" s="419"/>
      <c r="D6" s="419"/>
      <c r="E6" s="419"/>
      <c r="F6" s="419" t="s">
        <v>468</v>
      </c>
      <c r="G6" s="419" t="s">
        <v>469</v>
      </c>
      <c r="H6" s="420" t="s">
        <v>470</v>
      </c>
      <c r="I6" s="421"/>
      <c r="J6" s="421"/>
      <c r="K6" s="421"/>
      <c r="L6" s="422"/>
      <c r="M6" s="419" t="s">
        <v>471</v>
      </c>
      <c r="N6" s="419"/>
      <c r="O6" s="419"/>
      <c r="P6" s="423" t="s">
        <v>472</v>
      </c>
      <c r="Q6" s="423"/>
      <c r="R6" s="170"/>
      <c r="S6" s="170"/>
      <c r="T6" s="170"/>
      <c r="U6" s="170"/>
    </row>
    <row r="7" spans="1:21" ht="63.75" x14ac:dyDescent="0.2">
      <c r="A7" s="171" t="s">
        <v>3</v>
      </c>
      <c r="B7" s="171" t="s">
        <v>4</v>
      </c>
      <c r="C7" s="171" t="s">
        <v>473</v>
      </c>
      <c r="D7" s="171" t="s">
        <v>100</v>
      </c>
      <c r="E7" s="171" t="s">
        <v>474</v>
      </c>
      <c r="F7" s="419"/>
      <c r="G7" s="419"/>
      <c r="H7" s="172" t="s">
        <v>395</v>
      </c>
      <c r="I7" s="172" t="s">
        <v>475</v>
      </c>
      <c r="J7" s="172" t="s">
        <v>476</v>
      </c>
      <c r="K7" s="172" t="s">
        <v>477</v>
      </c>
      <c r="L7" s="172" t="s">
        <v>478</v>
      </c>
      <c r="M7" s="171" t="s">
        <v>479</v>
      </c>
      <c r="N7" s="171" t="s">
        <v>480</v>
      </c>
      <c r="O7" s="171" t="s">
        <v>481</v>
      </c>
      <c r="P7" s="171" t="s">
        <v>482</v>
      </c>
      <c r="Q7" s="171" t="s">
        <v>483</v>
      </c>
    </row>
    <row r="8" spans="1:21" x14ac:dyDescent="0.2">
      <c r="A8" s="173" t="s">
        <v>31</v>
      </c>
      <c r="B8" s="173"/>
      <c r="C8" s="173"/>
      <c r="D8" s="173"/>
      <c r="E8" s="173"/>
      <c r="F8" s="174" t="s">
        <v>1</v>
      </c>
      <c r="G8" s="175"/>
      <c r="H8" s="175"/>
      <c r="I8" s="175"/>
      <c r="J8" s="176"/>
      <c r="K8" s="176"/>
      <c r="L8" s="176"/>
      <c r="M8" s="177">
        <f t="shared" ref="M8:N8" si="0">M9+M52+M60+M63</f>
        <v>97152.9</v>
      </c>
      <c r="N8" s="178">
        <f t="shared" si="0"/>
        <v>0</v>
      </c>
      <c r="O8" s="177">
        <f>O9+O52+O60+O63</f>
        <v>96854.7</v>
      </c>
      <c r="P8" s="177">
        <f>O8/M8*100</f>
        <v>99.693061143825872</v>
      </c>
      <c r="Q8" s="175"/>
    </row>
    <row r="9" spans="1:21" ht="23.25" customHeight="1" x14ac:dyDescent="0.2">
      <c r="A9" s="173" t="s">
        <v>31</v>
      </c>
      <c r="B9" s="173" t="s">
        <v>33</v>
      </c>
      <c r="C9" s="173"/>
      <c r="D9" s="173"/>
      <c r="E9" s="173"/>
      <c r="F9" s="175"/>
      <c r="G9" s="175"/>
      <c r="H9" s="179"/>
      <c r="I9" s="179"/>
      <c r="J9" s="173"/>
      <c r="K9" s="173"/>
      <c r="L9" s="173"/>
      <c r="M9" s="180">
        <f>M10+M20+M26+M28+M30+M32+M34+M36+M38+M40+M42+M45+M47+M50+M49</f>
        <v>87483.7</v>
      </c>
      <c r="N9" s="180">
        <f>N10+N20+N26+N28+N30+N32+N34+N36+N38+N40+N42+N45+N47+N50+N49</f>
        <v>0</v>
      </c>
      <c r="O9" s="180">
        <f>O10+O20+O26+O28+O30+O32+O34+O36+O38+O40+O42+O45+O47+O50+O49</f>
        <v>87212.4</v>
      </c>
      <c r="P9" s="177">
        <f t="shared" ref="P9:P58" si="1">O9/M9*100</f>
        <v>99.689885087164811</v>
      </c>
      <c r="Q9" s="179"/>
    </row>
    <row r="10" spans="1:21" ht="42.75" customHeight="1" x14ac:dyDescent="0.2">
      <c r="A10" s="173" t="s">
        <v>31</v>
      </c>
      <c r="B10" s="173" t="s">
        <v>33</v>
      </c>
      <c r="C10" s="173" t="s">
        <v>36</v>
      </c>
      <c r="D10" s="173"/>
      <c r="E10" s="173"/>
      <c r="F10" s="181" t="s">
        <v>484</v>
      </c>
      <c r="G10" s="175"/>
      <c r="H10" s="179"/>
      <c r="I10" s="179"/>
      <c r="J10" s="173"/>
      <c r="K10" s="173"/>
      <c r="L10" s="182"/>
      <c r="M10" s="180">
        <f>M11+M12+M13+M14+M15+M16+M17+M18+M19</f>
        <v>22074.3</v>
      </c>
      <c r="N10" s="180">
        <f>N11+N12+N13+N14+N15+N16+N17+N18+N19</f>
        <v>0</v>
      </c>
      <c r="O10" s="180">
        <f>O11+O12+O13+O14+O15+O16+O17+O18+O19</f>
        <v>21895.699999999997</v>
      </c>
      <c r="P10" s="177">
        <f t="shared" si="1"/>
        <v>99.190914321178909</v>
      </c>
      <c r="Q10" s="179"/>
    </row>
    <row r="11" spans="1:21" ht="25.5" x14ac:dyDescent="0.2">
      <c r="A11" s="173" t="s">
        <v>31</v>
      </c>
      <c r="B11" s="173" t="s">
        <v>33</v>
      </c>
      <c r="C11" s="173" t="s">
        <v>36</v>
      </c>
      <c r="D11" s="173" t="s">
        <v>33</v>
      </c>
      <c r="E11" s="173"/>
      <c r="F11" s="171" t="s">
        <v>485</v>
      </c>
      <c r="G11" s="175"/>
      <c r="H11" s="179">
        <v>456</v>
      </c>
      <c r="I11" s="173" t="s">
        <v>36</v>
      </c>
      <c r="J11" s="173" t="s">
        <v>101</v>
      </c>
      <c r="K11" s="173" t="s">
        <v>486</v>
      </c>
      <c r="L11" s="182" t="s">
        <v>487</v>
      </c>
      <c r="M11" s="179">
        <v>430.2</v>
      </c>
      <c r="N11" s="179"/>
      <c r="O11" s="179">
        <v>368.4</v>
      </c>
      <c r="P11" s="183">
        <f t="shared" si="1"/>
        <v>85.634588563458863</v>
      </c>
      <c r="Q11" s="179"/>
    </row>
    <row r="12" spans="1:21" ht="25.5" x14ac:dyDescent="0.2">
      <c r="A12" s="173"/>
      <c r="B12" s="173"/>
      <c r="C12" s="173"/>
      <c r="D12" s="173"/>
      <c r="E12" s="173"/>
      <c r="F12" s="171"/>
      <c r="G12" s="175"/>
      <c r="H12" s="179">
        <v>456</v>
      </c>
      <c r="I12" s="173" t="s">
        <v>36</v>
      </c>
      <c r="J12" s="173" t="s">
        <v>101</v>
      </c>
      <c r="K12" s="173" t="s">
        <v>488</v>
      </c>
      <c r="L12" s="182" t="s">
        <v>487</v>
      </c>
      <c r="M12" s="179"/>
      <c r="N12" s="179"/>
      <c r="O12" s="179"/>
      <c r="P12" s="183"/>
      <c r="Q12" s="179"/>
    </row>
    <row r="13" spans="1:21" x14ac:dyDescent="0.2">
      <c r="A13" s="173"/>
      <c r="B13" s="173"/>
      <c r="C13" s="173"/>
      <c r="D13" s="173"/>
      <c r="E13" s="173"/>
      <c r="F13" s="171"/>
      <c r="G13" s="175"/>
      <c r="H13" s="179">
        <v>456</v>
      </c>
      <c r="I13" s="173" t="s">
        <v>36</v>
      </c>
      <c r="J13" s="173" t="s">
        <v>101</v>
      </c>
      <c r="K13" s="173" t="s">
        <v>489</v>
      </c>
      <c r="L13" s="182" t="s">
        <v>490</v>
      </c>
      <c r="M13" s="179"/>
      <c r="N13" s="179"/>
      <c r="O13" s="179"/>
      <c r="P13" s="183"/>
      <c r="Q13" s="179"/>
    </row>
    <row r="14" spans="1:21" ht="25.5" x14ac:dyDescent="0.2">
      <c r="A14" s="173"/>
      <c r="B14" s="173"/>
      <c r="C14" s="173"/>
      <c r="D14" s="173"/>
      <c r="E14" s="173"/>
      <c r="F14" s="171"/>
      <c r="G14" s="175"/>
      <c r="H14" s="179">
        <v>456</v>
      </c>
      <c r="I14" s="173" t="s">
        <v>36</v>
      </c>
      <c r="J14" s="173" t="s">
        <v>101</v>
      </c>
      <c r="K14" s="173" t="s">
        <v>491</v>
      </c>
      <c r="L14" s="182" t="s">
        <v>487</v>
      </c>
      <c r="M14" s="179">
        <v>70.599999999999994</v>
      </c>
      <c r="N14" s="179"/>
      <c r="O14" s="179">
        <v>70.599999999999994</v>
      </c>
      <c r="P14" s="183"/>
      <c r="Q14" s="179"/>
    </row>
    <row r="15" spans="1:21" ht="25.5" x14ac:dyDescent="0.2">
      <c r="A15" s="173"/>
      <c r="B15" s="173"/>
      <c r="C15" s="173"/>
      <c r="D15" s="173"/>
      <c r="E15" s="173"/>
      <c r="F15" s="171"/>
      <c r="G15" s="175"/>
      <c r="H15" s="179">
        <v>456</v>
      </c>
      <c r="I15" s="173" t="s">
        <v>36</v>
      </c>
      <c r="J15" s="173" t="s">
        <v>101</v>
      </c>
      <c r="K15" s="173" t="s">
        <v>492</v>
      </c>
      <c r="L15" s="182" t="s">
        <v>487</v>
      </c>
      <c r="M15" s="179">
        <v>1380.2</v>
      </c>
      <c r="N15" s="179"/>
      <c r="O15" s="179">
        <v>1374.5</v>
      </c>
      <c r="P15" s="183">
        <f t="shared" si="1"/>
        <v>99.587016374438491</v>
      </c>
      <c r="Q15" s="179"/>
    </row>
    <row r="16" spans="1:21" x14ac:dyDescent="0.2">
      <c r="A16" s="173"/>
      <c r="B16" s="173"/>
      <c r="C16" s="173"/>
      <c r="D16" s="173"/>
      <c r="E16" s="173"/>
      <c r="F16" s="171"/>
      <c r="G16" s="175"/>
      <c r="H16" s="179">
        <v>456</v>
      </c>
      <c r="I16" s="173" t="s">
        <v>36</v>
      </c>
      <c r="J16" s="173" t="s">
        <v>101</v>
      </c>
      <c r="K16" s="173" t="s">
        <v>493</v>
      </c>
      <c r="L16" s="182" t="s">
        <v>494</v>
      </c>
      <c r="M16" s="179">
        <v>381.1</v>
      </c>
      <c r="N16" s="179"/>
      <c r="O16" s="179">
        <v>381.1</v>
      </c>
      <c r="P16" s="183">
        <f t="shared" si="1"/>
        <v>100</v>
      </c>
      <c r="Q16" s="179"/>
    </row>
    <row r="17" spans="1:17" x14ac:dyDescent="0.2">
      <c r="A17" s="173"/>
      <c r="B17" s="173"/>
      <c r="C17" s="173"/>
      <c r="D17" s="173"/>
      <c r="E17" s="173"/>
      <c r="F17" s="171"/>
      <c r="G17" s="175"/>
      <c r="H17" s="179"/>
      <c r="I17" s="173"/>
      <c r="J17" s="173"/>
      <c r="K17" s="173"/>
      <c r="L17" s="182"/>
      <c r="M17" s="179"/>
      <c r="N17" s="179"/>
      <c r="O17" s="179"/>
      <c r="P17" s="183"/>
      <c r="Q17" s="179"/>
    </row>
    <row r="18" spans="1:17" ht="25.5" x14ac:dyDescent="0.2">
      <c r="A18" s="173"/>
      <c r="B18" s="173"/>
      <c r="C18" s="173"/>
      <c r="D18" s="173"/>
      <c r="E18" s="173"/>
      <c r="F18" s="171"/>
      <c r="G18" s="175"/>
      <c r="H18" s="179">
        <v>456</v>
      </c>
      <c r="I18" s="173" t="s">
        <v>36</v>
      </c>
      <c r="J18" s="173" t="s">
        <v>101</v>
      </c>
      <c r="K18" s="173" t="s">
        <v>495</v>
      </c>
      <c r="L18" s="182" t="s">
        <v>487</v>
      </c>
      <c r="M18" s="179">
        <v>19812.2</v>
      </c>
      <c r="N18" s="179"/>
      <c r="O18" s="179">
        <v>19701.099999999999</v>
      </c>
      <c r="P18" s="183">
        <f t="shared" si="1"/>
        <v>99.43923441112041</v>
      </c>
      <c r="Q18" s="179"/>
    </row>
    <row r="19" spans="1:17" x14ac:dyDescent="0.2">
      <c r="A19" s="173"/>
      <c r="B19" s="173"/>
      <c r="C19" s="173"/>
      <c r="D19" s="173"/>
      <c r="E19" s="173"/>
      <c r="F19" s="171" t="s">
        <v>118</v>
      </c>
      <c r="G19" s="175"/>
      <c r="H19" s="179">
        <v>456</v>
      </c>
      <c r="I19" s="173" t="s">
        <v>36</v>
      </c>
      <c r="J19" s="173" t="s">
        <v>101</v>
      </c>
      <c r="K19" s="173" t="s">
        <v>496</v>
      </c>
      <c r="L19" s="182" t="s">
        <v>497</v>
      </c>
      <c r="M19" s="179"/>
      <c r="N19" s="179"/>
      <c r="O19" s="179"/>
      <c r="P19" s="183"/>
      <c r="Q19" s="179"/>
    </row>
    <row r="20" spans="1:17" ht="51" x14ac:dyDescent="0.2">
      <c r="A20" s="173" t="s">
        <v>31</v>
      </c>
      <c r="B20" s="173" t="s">
        <v>33</v>
      </c>
      <c r="C20" s="173" t="s">
        <v>37</v>
      </c>
      <c r="D20" s="173"/>
      <c r="E20" s="173"/>
      <c r="F20" s="184" t="s">
        <v>119</v>
      </c>
      <c r="G20" s="175"/>
      <c r="H20" s="179"/>
      <c r="I20" s="173"/>
      <c r="J20" s="173"/>
      <c r="K20" s="173"/>
      <c r="L20" s="182"/>
      <c r="M20" s="180">
        <f>M23+M25+M24+M21+M22</f>
        <v>25641.300000000003</v>
      </c>
      <c r="N20" s="180">
        <f t="shared" ref="N20:O20" si="2">N23+N25+N24+N21+N22</f>
        <v>0</v>
      </c>
      <c r="O20" s="180">
        <f t="shared" si="2"/>
        <v>25622.5</v>
      </c>
      <c r="P20" s="177">
        <f t="shared" si="1"/>
        <v>99.926680784515597</v>
      </c>
      <c r="Q20" s="179"/>
    </row>
    <row r="21" spans="1:17" ht="38.25" x14ac:dyDescent="0.2">
      <c r="A21" s="173" t="s">
        <v>31</v>
      </c>
      <c r="B21" s="173" t="s">
        <v>33</v>
      </c>
      <c r="C21" s="173" t="s">
        <v>37</v>
      </c>
      <c r="D21" s="173" t="s">
        <v>33</v>
      </c>
      <c r="E21" s="173"/>
      <c r="F21" s="223" t="s">
        <v>498</v>
      </c>
      <c r="G21" s="175"/>
      <c r="H21" s="179">
        <v>456</v>
      </c>
      <c r="I21" s="179">
        <v>14</v>
      </c>
      <c r="J21" s="173" t="s">
        <v>37</v>
      </c>
      <c r="K21" s="173" t="s">
        <v>616</v>
      </c>
      <c r="L21" s="182" t="s">
        <v>501</v>
      </c>
      <c r="M21" s="179">
        <v>6470.9</v>
      </c>
      <c r="N21" s="179"/>
      <c r="O21" s="179">
        <v>6470.9</v>
      </c>
      <c r="P21" s="183">
        <f>O21/M21*100</f>
        <v>100</v>
      </c>
      <c r="Q21" s="179"/>
    </row>
    <row r="22" spans="1:17" ht="76.5" x14ac:dyDescent="0.2">
      <c r="A22" s="173" t="s">
        <v>31</v>
      </c>
      <c r="B22" s="173" t="s">
        <v>33</v>
      </c>
      <c r="C22" s="173" t="s">
        <v>37</v>
      </c>
      <c r="D22" s="173" t="s">
        <v>33</v>
      </c>
      <c r="E22" s="173"/>
      <c r="F22" s="223" t="s">
        <v>617</v>
      </c>
      <c r="G22" s="175"/>
      <c r="H22" s="179">
        <v>456</v>
      </c>
      <c r="I22" s="179">
        <v>14</v>
      </c>
      <c r="J22" s="173" t="s">
        <v>38</v>
      </c>
      <c r="K22" s="173" t="s">
        <v>619</v>
      </c>
      <c r="L22" s="182" t="s">
        <v>618</v>
      </c>
      <c r="M22" s="179">
        <v>514.4</v>
      </c>
      <c r="N22" s="179"/>
      <c r="O22" s="179">
        <v>512.9</v>
      </c>
      <c r="P22" s="183">
        <f>O22/M22*100</f>
        <v>99.708398133748062</v>
      </c>
      <c r="Q22" s="179"/>
    </row>
    <row r="23" spans="1:17" ht="38.25" x14ac:dyDescent="0.2">
      <c r="A23" s="173" t="s">
        <v>31</v>
      </c>
      <c r="B23" s="173" t="s">
        <v>33</v>
      </c>
      <c r="C23" s="173" t="s">
        <v>37</v>
      </c>
      <c r="D23" s="173" t="s">
        <v>33</v>
      </c>
      <c r="E23" s="173"/>
      <c r="F23" s="171" t="s">
        <v>498</v>
      </c>
      <c r="G23" s="175"/>
      <c r="H23" s="179">
        <v>456</v>
      </c>
      <c r="I23" s="179">
        <v>14</v>
      </c>
      <c r="J23" s="173" t="s">
        <v>37</v>
      </c>
      <c r="K23" s="173" t="s">
        <v>615</v>
      </c>
      <c r="L23" s="182" t="s">
        <v>501</v>
      </c>
      <c r="M23" s="179">
        <v>480</v>
      </c>
      <c r="N23" s="179"/>
      <c r="O23" s="179">
        <v>480</v>
      </c>
      <c r="P23" s="183">
        <f>O23/M23*100</f>
        <v>100</v>
      </c>
      <c r="Q23" s="179"/>
    </row>
    <row r="24" spans="1:17" x14ac:dyDescent="0.2">
      <c r="A24" s="173" t="s">
        <v>31</v>
      </c>
      <c r="B24" s="173" t="s">
        <v>33</v>
      </c>
      <c r="C24" s="173" t="s">
        <v>37</v>
      </c>
      <c r="D24" s="173" t="s">
        <v>33</v>
      </c>
      <c r="E24" s="173"/>
      <c r="F24" s="171"/>
      <c r="G24" s="175"/>
      <c r="H24" s="179">
        <v>456</v>
      </c>
      <c r="I24" s="179">
        <v>14</v>
      </c>
      <c r="J24" s="173" t="s">
        <v>37</v>
      </c>
      <c r="K24" s="173" t="s">
        <v>500</v>
      </c>
      <c r="L24" s="182" t="s">
        <v>501</v>
      </c>
      <c r="M24" s="179">
        <v>2182.6</v>
      </c>
      <c r="N24" s="179"/>
      <c r="O24" s="179">
        <v>2165.3000000000002</v>
      </c>
      <c r="P24" s="183">
        <f t="shared" ref="P24:P25" si="3">O24/M24*100</f>
        <v>99.207367360029338</v>
      </c>
      <c r="Q24" s="179"/>
    </row>
    <row r="25" spans="1:17" x14ac:dyDescent="0.2">
      <c r="A25" s="173" t="s">
        <v>31</v>
      </c>
      <c r="B25" s="173" t="s">
        <v>33</v>
      </c>
      <c r="C25" s="173" t="s">
        <v>37</v>
      </c>
      <c r="D25" s="173" t="s">
        <v>33</v>
      </c>
      <c r="E25" s="173"/>
      <c r="F25" s="171"/>
      <c r="G25" s="175"/>
      <c r="H25" s="179">
        <v>456</v>
      </c>
      <c r="I25" s="179">
        <v>14</v>
      </c>
      <c r="J25" s="173" t="s">
        <v>36</v>
      </c>
      <c r="K25" s="173" t="s">
        <v>502</v>
      </c>
      <c r="L25" s="182" t="s">
        <v>499</v>
      </c>
      <c r="M25" s="179">
        <v>15993.4</v>
      </c>
      <c r="N25" s="179"/>
      <c r="O25" s="179">
        <v>15993.4</v>
      </c>
      <c r="P25" s="183">
        <f t="shared" si="3"/>
        <v>100</v>
      </c>
      <c r="Q25" s="179"/>
    </row>
    <row r="26" spans="1:17" ht="25.5" x14ac:dyDescent="0.2">
      <c r="A26" s="173" t="s">
        <v>31</v>
      </c>
      <c r="B26" s="173" t="s">
        <v>33</v>
      </c>
      <c r="C26" s="173"/>
      <c r="D26" s="173"/>
      <c r="E26" s="173"/>
      <c r="F26" s="184" t="s">
        <v>503</v>
      </c>
      <c r="G26" s="175"/>
      <c r="H26" s="179"/>
      <c r="I26" s="179"/>
      <c r="J26" s="173"/>
      <c r="K26" s="173"/>
      <c r="L26" s="182"/>
      <c r="M26" s="180">
        <f>M27</f>
        <v>333.7</v>
      </c>
      <c r="N26" s="180">
        <f>N27</f>
        <v>0</v>
      </c>
      <c r="O26" s="180">
        <f>O27</f>
        <v>333.5</v>
      </c>
      <c r="P26" s="177">
        <f t="shared" si="1"/>
        <v>99.940065927479765</v>
      </c>
      <c r="Q26" s="179"/>
    </row>
    <row r="27" spans="1:17" ht="25.5" x14ac:dyDescent="0.2">
      <c r="A27" s="173" t="s">
        <v>31</v>
      </c>
      <c r="B27" s="173" t="s">
        <v>33</v>
      </c>
      <c r="C27" s="173" t="s">
        <v>38</v>
      </c>
      <c r="D27" s="173" t="s">
        <v>33</v>
      </c>
      <c r="E27" s="173"/>
      <c r="F27" s="171" t="s">
        <v>504</v>
      </c>
      <c r="G27" s="175"/>
      <c r="H27" s="179">
        <v>456</v>
      </c>
      <c r="I27" s="173" t="s">
        <v>36</v>
      </c>
      <c r="J27" s="173" t="s">
        <v>114</v>
      </c>
      <c r="K27" s="173" t="s">
        <v>505</v>
      </c>
      <c r="L27" s="182" t="s">
        <v>506</v>
      </c>
      <c r="M27" s="179">
        <v>333.7</v>
      </c>
      <c r="N27" s="179"/>
      <c r="O27" s="179">
        <v>333.5</v>
      </c>
      <c r="P27" s="183">
        <f t="shared" si="1"/>
        <v>99.940065927479765</v>
      </c>
      <c r="Q27" s="179"/>
    </row>
    <row r="28" spans="1:17" ht="25.5" x14ac:dyDescent="0.2">
      <c r="A28" s="173" t="s">
        <v>31</v>
      </c>
      <c r="B28" s="173" t="s">
        <v>33</v>
      </c>
      <c r="C28" s="173" t="s">
        <v>101</v>
      </c>
      <c r="D28" s="173"/>
      <c r="E28" s="173"/>
      <c r="F28" s="184" t="s">
        <v>507</v>
      </c>
      <c r="G28" s="175"/>
      <c r="H28" s="179"/>
      <c r="I28" s="179"/>
      <c r="J28" s="173"/>
      <c r="K28" s="173"/>
      <c r="L28" s="182"/>
      <c r="M28" s="180">
        <f>M29</f>
        <v>65</v>
      </c>
      <c r="N28" s="180">
        <f>N29</f>
        <v>0</v>
      </c>
      <c r="O28" s="180">
        <f>O29</f>
        <v>58.1</v>
      </c>
      <c r="P28" s="183">
        <f t="shared" si="1"/>
        <v>89.384615384615387</v>
      </c>
      <c r="Q28" s="179"/>
    </row>
    <row r="29" spans="1:17" ht="25.5" x14ac:dyDescent="0.2">
      <c r="A29" s="173" t="s">
        <v>31</v>
      </c>
      <c r="B29" s="173" t="s">
        <v>33</v>
      </c>
      <c r="C29" s="173" t="s">
        <v>101</v>
      </c>
      <c r="D29" s="173" t="s">
        <v>33</v>
      </c>
      <c r="E29" s="173"/>
      <c r="F29" s="185" t="s">
        <v>507</v>
      </c>
      <c r="G29" s="175"/>
      <c r="H29" s="179">
        <v>456</v>
      </c>
      <c r="I29" s="173" t="s">
        <v>36</v>
      </c>
      <c r="J29" s="173" t="s">
        <v>114</v>
      </c>
      <c r="K29" s="173" t="s">
        <v>508</v>
      </c>
      <c r="L29" s="182" t="s">
        <v>494</v>
      </c>
      <c r="M29" s="179">
        <v>65</v>
      </c>
      <c r="N29" s="179"/>
      <c r="O29" s="179">
        <v>58.1</v>
      </c>
      <c r="P29" s="183">
        <f t="shared" si="1"/>
        <v>89.384615384615387</v>
      </c>
      <c r="Q29" s="179"/>
    </row>
    <row r="30" spans="1:17" ht="38.25" x14ac:dyDescent="0.2">
      <c r="A30" s="173" t="s">
        <v>31</v>
      </c>
      <c r="B30" s="173" t="s">
        <v>33</v>
      </c>
      <c r="C30" s="173" t="s">
        <v>102</v>
      </c>
      <c r="D30" s="173"/>
      <c r="E30" s="173"/>
      <c r="F30" s="184" t="s">
        <v>225</v>
      </c>
      <c r="G30" s="175"/>
      <c r="H30" s="179"/>
      <c r="I30" s="179"/>
      <c r="J30" s="173"/>
      <c r="K30" s="173"/>
      <c r="L30" s="173"/>
      <c r="M30" s="180">
        <f>M31</f>
        <v>80</v>
      </c>
      <c r="N30" s="180">
        <f>N31</f>
        <v>0</v>
      </c>
      <c r="O30" s="180">
        <f>O31</f>
        <v>80</v>
      </c>
      <c r="P30" s="183"/>
      <c r="Q30" s="179"/>
    </row>
    <row r="31" spans="1:17" ht="38.25" x14ac:dyDescent="0.2">
      <c r="A31" s="173" t="s">
        <v>31</v>
      </c>
      <c r="B31" s="173" t="s">
        <v>33</v>
      </c>
      <c r="C31" s="173" t="s">
        <v>102</v>
      </c>
      <c r="D31" s="173" t="s">
        <v>33</v>
      </c>
      <c r="E31" s="173"/>
      <c r="F31" s="185" t="s">
        <v>225</v>
      </c>
      <c r="G31" s="175"/>
      <c r="H31" s="179">
        <v>456</v>
      </c>
      <c r="I31" s="173" t="s">
        <v>36</v>
      </c>
      <c r="J31" s="173" t="s">
        <v>114</v>
      </c>
      <c r="K31" s="173" t="s">
        <v>509</v>
      </c>
      <c r="L31" s="182" t="s">
        <v>494</v>
      </c>
      <c r="M31" s="179">
        <v>80</v>
      </c>
      <c r="N31" s="179"/>
      <c r="O31" s="179">
        <v>80</v>
      </c>
      <c r="P31" s="183">
        <v>100</v>
      </c>
      <c r="Q31" s="179"/>
    </row>
    <row r="32" spans="1:17" ht="63.75" x14ac:dyDescent="0.2">
      <c r="A32" s="173" t="s">
        <v>31</v>
      </c>
      <c r="B32" s="173" t="s">
        <v>33</v>
      </c>
      <c r="C32" s="173" t="s">
        <v>103</v>
      </c>
      <c r="D32" s="173"/>
      <c r="E32" s="173"/>
      <c r="F32" s="184" t="s">
        <v>120</v>
      </c>
      <c r="G32" s="175"/>
      <c r="H32" s="179"/>
      <c r="I32" s="179"/>
      <c r="J32" s="173"/>
      <c r="K32" s="173"/>
      <c r="L32" s="173"/>
      <c r="M32" s="180">
        <f>M33</f>
        <v>0</v>
      </c>
      <c r="N32" s="180">
        <f>N33</f>
        <v>0</v>
      </c>
      <c r="O32" s="180">
        <f>O33</f>
        <v>0</v>
      </c>
      <c r="P32" s="183"/>
      <c r="Q32" s="179"/>
    </row>
    <row r="33" spans="1:17" ht="63.75" x14ac:dyDescent="0.2">
      <c r="A33" s="173" t="s">
        <v>31</v>
      </c>
      <c r="B33" s="173" t="s">
        <v>33</v>
      </c>
      <c r="C33" s="173" t="s">
        <v>103</v>
      </c>
      <c r="D33" s="173" t="s">
        <v>33</v>
      </c>
      <c r="E33" s="173"/>
      <c r="F33" s="185" t="s">
        <v>120</v>
      </c>
      <c r="G33" s="175"/>
      <c r="H33" s="179">
        <v>456</v>
      </c>
      <c r="I33" s="173" t="s">
        <v>36</v>
      </c>
      <c r="J33" s="173" t="s">
        <v>114</v>
      </c>
      <c r="K33" s="173" t="s">
        <v>510</v>
      </c>
      <c r="L33" s="173" t="s">
        <v>494</v>
      </c>
      <c r="M33" s="179"/>
      <c r="N33" s="179"/>
      <c r="O33" s="179"/>
      <c r="P33" s="183"/>
      <c r="Q33" s="179"/>
    </row>
    <row r="34" spans="1:17" ht="25.5" x14ac:dyDescent="0.2">
      <c r="A34" s="173" t="s">
        <v>31</v>
      </c>
      <c r="B34" s="173" t="s">
        <v>33</v>
      </c>
      <c r="C34" s="173" t="s">
        <v>104</v>
      </c>
      <c r="D34" s="173"/>
      <c r="E34" s="173"/>
      <c r="F34" s="184" t="s">
        <v>49</v>
      </c>
      <c r="G34" s="175"/>
      <c r="H34" s="179"/>
      <c r="I34" s="179"/>
      <c r="J34" s="173"/>
      <c r="K34" s="173"/>
      <c r="L34" s="173"/>
      <c r="M34" s="180">
        <f>M35</f>
        <v>50</v>
      </c>
      <c r="N34" s="180">
        <f>N35</f>
        <v>0</v>
      </c>
      <c r="O34" s="180">
        <f>O35</f>
        <v>31.6</v>
      </c>
      <c r="P34" s="177">
        <f t="shared" si="1"/>
        <v>63.2</v>
      </c>
      <c r="Q34" s="179"/>
    </row>
    <row r="35" spans="1:17" ht="63.75" x14ac:dyDescent="0.2">
      <c r="A35" s="173" t="s">
        <v>31</v>
      </c>
      <c r="B35" s="173" t="s">
        <v>33</v>
      </c>
      <c r="C35" s="173" t="s">
        <v>104</v>
      </c>
      <c r="D35" s="173"/>
      <c r="E35" s="173"/>
      <c r="F35" s="171" t="s">
        <v>511</v>
      </c>
      <c r="G35" s="175"/>
      <c r="H35" s="179">
        <v>456</v>
      </c>
      <c r="I35" s="173" t="s">
        <v>36</v>
      </c>
      <c r="J35" s="173" t="s">
        <v>114</v>
      </c>
      <c r="K35" s="173" t="s">
        <v>512</v>
      </c>
      <c r="L35" s="182" t="s">
        <v>494</v>
      </c>
      <c r="M35" s="179">
        <v>50</v>
      </c>
      <c r="N35" s="179"/>
      <c r="O35" s="179">
        <v>31.6</v>
      </c>
      <c r="P35" s="183">
        <f t="shared" si="1"/>
        <v>63.2</v>
      </c>
      <c r="Q35" s="179"/>
    </row>
    <row r="36" spans="1:17" ht="25.5" x14ac:dyDescent="0.2">
      <c r="A36" s="173" t="s">
        <v>31</v>
      </c>
      <c r="B36" s="173" t="s">
        <v>33</v>
      </c>
      <c r="C36" s="173" t="s">
        <v>105</v>
      </c>
      <c r="D36" s="173"/>
      <c r="E36" s="173"/>
      <c r="F36" s="184" t="s">
        <v>50</v>
      </c>
      <c r="G36" s="175"/>
      <c r="H36" s="179"/>
      <c r="I36" s="179"/>
      <c r="J36" s="173"/>
      <c r="K36" s="173"/>
      <c r="L36" s="173"/>
      <c r="M36" s="180">
        <f>M37</f>
        <v>90</v>
      </c>
      <c r="N36" s="180">
        <f>N37</f>
        <v>0</v>
      </c>
      <c r="O36" s="180">
        <f>O37</f>
        <v>90</v>
      </c>
      <c r="P36" s="177">
        <f t="shared" si="1"/>
        <v>100</v>
      </c>
      <c r="Q36" s="179"/>
    </row>
    <row r="37" spans="1:17" ht="89.25" x14ac:dyDescent="0.2">
      <c r="A37" s="173" t="s">
        <v>31</v>
      </c>
      <c r="B37" s="173" t="s">
        <v>33</v>
      </c>
      <c r="C37" s="173" t="s">
        <v>105</v>
      </c>
      <c r="D37" s="173"/>
      <c r="E37" s="173"/>
      <c r="F37" s="171" t="s">
        <v>513</v>
      </c>
      <c r="G37" s="175"/>
      <c r="H37" s="179">
        <v>456</v>
      </c>
      <c r="I37" s="173" t="s">
        <v>113</v>
      </c>
      <c r="J37" s="173" t="s">
        <v>36</v>
      </c>
      <c r="K37" s="173" t="s">
        <v>514</v>
      </c>
      <c r="L37" s="173" t="s">
        <v>620</v>
      </c>
      <c r="M37" s="179">
        <v>90</v>
      </c>
      <c r="N37" s="179"/>
      <c r="O37" s="179">
        <v>90</v>
      </c>
      <c r="P37" s="183">
        <f t="shared" si="1"/>
        <v>100</v>
      </c>
      <c r="Q37" s="179"/>
    </row>
    <row r="38" spans="1:17" ht="25.5" x14ac:dyDescent="0.2">
      <c r="A38" s="173" t="s">
        <v>31</v>
      </c>
      <c r="B38" s="173" t="s">
        <v>33</v>
      </c>
      <c r="C38" s="173" t="s">
        <v>31</v>
      </c>
      <c r="D38" s="173"/>
      <c r="E38" s="173"/>
      <c r="F38" s="184" t="s">
        <v>51</v>
      </c>
      <c r="G38" s="175"/>
      <c r="H38" s="179"/>
      <c r="I38" s="179"/>
      <c r="J38" s="179"/>
      <c r="K38" s="179"/>
      <c r="L38" s="179"/>
      <c r="M38" s="180">
        <f>M39</f>
        <v>67</v>
      </c>
      <c r="N38" s="180">
        <f>N39</f>
        <v>0</v>
      </c>
      <c r="O38" s="180">
        <f>O39</f>
        <v>22.8</v>
      </c>
      <c r="P38" s="177">
        <f t="shared" si="1"/>
        <v>34.029850746268657</v>
      </c>
      <c r="Q38" s="179"/>
    </row>
    <row r="39" spans="1:17" ht="25.5" x14ac:dyDescent="0.2">
      <c r="A39" s="173" t="s">
        <v>31</v>
      </c>
      <c r="B39" s="173" t="s">
        <v>33</v>
      </c>
      <c r="C39" s="173" t="s">
        <v>31</v>
      </c>
      <c r="D39" s="173" t="s">
        <v>36</v>
      </c>
      <c r="E39" s="173"/>
      <c r="F39" s="171" t="s">
        <v>515</v>
      </c>
      <c r="G39" s="175"/>
      <c r="H39" s="179">
        <v>456</v>
      </c>
      <c r="I39" s="173" t="s">
        <v>36</v>
      </c>
      <c r="J39" s="173" t="s">
        <v>114</v>
      </c>
      <c r="K39" s="173" t="s">
        <v>516</v>
      </c>
      <c r="L39" s="173" t="s">
        <v>517</v>
      </c>
      <c r="M39" s="179">
        <v>67</v>
      </c>
      <c r="N39" s="179"/>
      <c r="O39" s="179">
        <v>22.8</v>
      </c>
      <c r="P39" s="183">
        <f t="shared" si="1"/>
        <v>34.029850746268657</v>
      </c>
      <c r="Q39" s="179"/>
    </row>
    <row r="40" spans="1:17" ht="25.5" x14ac:dyDescent="0.2">
      <c r="A40" s="173" t="s">
        <v>31</v>
      </c>
      <c r="B40" s="173" t="s">
        <v>33</v>
      </c>
      <c r="C40" s="173" t="s">
        <v>32</v>
      </c>
      <c r="D40" s="173"/>
      <c r="E40" s="173"/>
      <c r="F40" s="184" t="s">
        <v>55</v>
      </c>
      <c r="G40" s="175"/>
      <c r="H40" s="179"/>
      <c r="I40" s="179"/>
      <c r="J40" s="179"/>
      <c r="K40" s="179"/>
      <c r="L40" s="179"/>
      <c r="M40" s="180">
        <f>M41</f>
        <v>0</v>
      </c>
      <c r="N40" s="180">
        <f>N41</f>
        <v>0</v>
      </c>
      <c r="O40" s="186">
        <f>O41</f>
        <v>0</v>
      </c>
      <c r="P40" s="183"/>
      <c r="Q40" s="175"/>
    </row>
    <row r="41" spans="1:17" x14ac:dyDescent="0.2">
      <c r="A41" s="173" t="s">
        <v>31</v>
      </c>
      <c r="B41" s="173" t="s">
        <v>33</v>
      </c>
      <c r="C41" s="173" t="s">
        <v>32</v>
      </c>
      <c r="D41" s="173" t="s">
        <v>36</v>
      </c>
      <c r="E41" s="173"/>
      <c r="F41" s="171"/>
      <c r="G41" s="175"/>
      <c r="H41" s="187"/>
      <c r="I41" s="188"/>
      <c r="J41" s="188"/>
      <c r="K41" s="188"/>
      <c r="L41" s="188"/>
      <c r="M41" s="179"/>
      <c r="N41" s="179"/>
      <c r="O41" s="189"/>
      <c r="P41" s="183"/>
      <c r="Q41" s="175"/>
    </row>
    <row r="42" spans="1:17" ht="25.5" x14ac:dyDescent="0.2">
      <c r="A42" s="173" t="s">
        <v>31</v>
      </c>
      <c r="B42" s="173" t="s">
        <v>33</v>
      </c>
      <c r="C42" s="173" t="s">
        <v>112</v>
      </c>
      <c r="D42" s="173"/>
      <c r="E42" s="173"/>
      <c r="F42" s="184" t="s">
        <v>56</v>
      </c>
      <c r="G42" s="175"/>
      <c r="H42" s="179"/>
      <c r="I42" s="179"/>
      <c r="J42" s="179"/>
      <c r="K42" s="179"/>
      <c r="L42" s="179"/>
      <c r="M42" s="180">
        <f>M43+M44</f>
        <v>100.6</v>
      </c>
      <c r="N42" s="180">
        <f t="shared" ref="N42:O42" si="4">N43+N44</f>
        <v>0</v>
      </c>
      <c r="O42" s="180">
        <f t="shared" si="4"/>
        <v>96.4</v>
      </c>
      <c r="P42" s="177">
        <f t="shared" si="1"/>
        <v>95.825049701789283</v>
      </c>
      <c r="Q42" s="175"/>
    </row>
    <row r="43" spans="1:17" ht="51" x14ac:dyDescent="0.2">
      <c r="A43" s="173" t="s">
        <v>31</v>
      </c>
      <c r="B43" s="173" t="s">
        <v>33</v>
      </c>
      <c r="C43" s="173" t="s">
        <v>112</v>
      </c>
      <c r="D43" s="173" t="s">
        <v>36</v>
      </c>
      <c r="E43" s="173"/>
      <c r="F43" s="171" t="s">
        <v>518</v>
      </c>
      <c r="G43" s="175"/>
      <c r="H43" s="190">
        <v>456</v>
      </c>
      <c r="I43" s="191" t="s">
        <v>36</v>
      </c>
      <c r="J43" s="191" t="s">
        <v>114</v>
      </c>
      <c r="K43" s="191" t="s">
        <v>519</v>
      </c>
      <c r="L43" s="191" t="s">
        <v>520</v>
      </c>
      <c r="M43" s="179">
        <v>100.6</v>
      </c>
      <c r="N43" s="179"/>
      <c r="O43" s="189">
        <v>96.4</v>
      </c>
      <c r="P43" s="183">
        <f t="shared" si="1"/>
        <v>95.825049701789283</v>
      </c>
      <c r="Q43" s="175"/>
    </row>
    <row r="44" spans="1:17" x14ac:dyDescent="0.2">
      <c r="A44" s="173" t="s">
        <v>31</v>
      </c>
      <c r="B44" s="173" t="s">
        <v>33</v>
      </c>
      <c r="C44" s="173" t="s">
        <v>112</v>
      </c>
      <c r="D44" s="173" t="s">
        <v>36</v>
      </c>
      <c r="E44" s="173"/>
      <c r="F44" s="171"/>
      <c r="G44" s="175"/>
      <c r="H44" s="190"/>
      <c r="I44" s="191"/>
      <c r="J44" s="191"/>
      <c r="K44" s="191"/>
      <c r="L44" s="191"/>
      <c r="M44" s="179"/>
      <c r="N44" s="179"/>
      <c r="O44" s="189"/>
      <c r="P44" s="183"/>
      <c r="Q44" s="175"/>
    </row>
    <row r="45" spans="1:17" ht="63.75" x14ac:dyDescent="0.2">
      <c r="A45" s="173" t="s">
        <v>31</v>
      </c>
      <c r="B45" s="173" t="s">
        <v>33</v>
      </c>
      <c r="C45" s="173" t="s">
        <v>113</v>
      </c>
      <c r="D45" s="173"/>
      <c r="E45" s="173"/>
      <c r="F45" s="184" t="s">
        <v>621</v>
      </c>
      <c r="G45" s="175"/>
      <c r="H45" s="179"/>
      <c r="I45" s="179"/>
      <c r="J45" s="179"/>
      <c r="K45" s="179"/>
      <c r="L45" s="179"/>
      <c r="M45" s="180">
        <f>M46</f>
        <v>11052.6</v>
      </c>
      <c r="N45" s="180">
        <f>N46</f>
        <v>0</v>
      </c>
      <c r="O45" s="186">
        <f>O46</f>
        <v>11052.6</v>
      </c>
      <c r="P45" s="177"/>
      <c r="Q45" s="175"/>
    </row>
    <row r="46" spans="1:17" ht="38.25" x14ac:dyDescent="0.2">
      <c r="A46" s="173" t="s">
        <v>31</v>
      </c>
      <c r="B46" s="173" t="s">
        <v>33</v>
      </c>
      <c r="C46" s="173" t="s">
        <v>113</v>
      </c>
      <c r="D46" s="173" t="s">
        <v>36</v>
      </c>
      <c r="E46" s="173"/>
      <c r="F46" s="171" t="s">
        <v>521</v>
      </c>
      <c r="G46" s="175"/>
      <c r="H46" s="190">
        <v>456</v>
      </c>
      <c r="I46" s="191" t="s">
        <v>36</v>
      </c>
      <c r="J46" s="191" t="s">
        <v>114</v>
      </c>
      <c r="K46" s="191" t="s">
        <v>522</v>
      </c>
      <c r="L46" s="191" t="s">
        <v>523</v>
      </c>
      <c r="M46" s="179">
        <v>11052.6</v>
      </c>
      <c r="N46" s="179"/>
      <c r="O46" s="192">
        <v>11052.6</v>
      </c>
      <c r="P46" s="183">
        <v>100</v>
      </c>
      <c r="Q46" s="175"/>
    </row>
    <row r="47" spans="1:17" ht="25.5" x14ac:dyDescent="0.2">
      <c r="A47" s="173" t="s">
        <v>31</v>
      </c>
      <c r="B47" s="173" t="s">
        <v>33</v>
      </c>
      <c r="C47" s="173" t="s">
        <v>114</v>
      </c>
      <c r="D47" s="173"/>
      <c r="E47" s="173"/>
      <c r="F47" s="184" t="s">
        <v>524</v>
      </c>
      <c r="G47" s="175"/>
      <c r="H47" s="179"/>
      <c r="I47" s="179"/>
      <c r="J47" s="179"/>
      <c r="K47" s="179"/>
      <c r="L47" s="179"/>
      <c r="M47" s="180">
        <f>M48</f>
        <v>0</v>
      </c>
      <c r="N47" s="180">
        <f>N48</f>
        <v>0</v>
      </c>
      <c r="O47" s="186">
        <f>O48</f>
        <v>0</v>
      </c>
      <c r="P47" s="183"/>
      <c r="Q47" s="175"/>
    </row>
    <row r="48" spans="1:17" ht="25.5" x14ac:dyDescent="0.2">
      <c r="A48" s="173" t="s">
        <v>31</v>
      </c>
      <c r="B48" s="173" t="s">
        <v>33</v>
      </c>
      <c r="C48" s="173" t="s">
        <v>114</v>
      </c>
      <c r="D48" s="173" t="s">
        <v>36</v>
      </c>
      <c r="E48" s="173"/>
      <c r="F48" s="171" t="s">
        <v>525</v>
      </c>
      <c r="G48" s="175"/>
      <c r="H48" s="190">
        <v>456</v>
      </c>
      <c r="I48" s="191" t="s">
        <v>36</v>
      </c>
      <c r="J48" s="191" t="s">
        <v>114</v>
      </c>
      <c r="K48" s="191"/>
      <c r="L48" s="191"/>
      <c r="M48" s="179"/>
      <c r="N48" s="179"/>
      <c r="O48" s="192"/>
      <c r="P48" s="183"/>
      <c r="Q48" s="175"/>
    </row>
    <row r="49" spans="1:17" ht="63.75" x14ac:dyDescent="0.2">
      <c r="A49" s="173" t="s">
        <v>31</v>
      </c>
      <c r="B49" s="173" t="s">
        <v>33</v>
      </c>
      <c r="C49" s="173" t="s">
        <v>121</v>
      </c>
      <c r="D49" s="173" t="s">
        <v>36</v>
      </c>
      <c r="E49" s="173"/>
      <c r="F49" s="223" t="s">
        <v>623</v>
      </c>
      <c r="G49" s="175"/>
      <c r="H49" s="190">
        <v>456</v>
      </c>
      <c r="I49" s="191" t="s">
        <v>36</v>
      </c>
      <c r="J49" s="191" t="s">
        <v>114</v>
      </c>
      <c r="K49" s="191" t="s">
        <v>624</v>
      </c>
      <c r="L49" s="191" t="s">
        <v>494</v>
      </c>
      <c r="M49" s="179">
        <v>1611.7</v>
      </c>
      <c r="N49" s="179"/>
      <c r="O49" s="192">
        <v>1611.7</v>
      </c>
      <c r="P49" s="183"/>
      <c r="Q49" s="175"/>
    </row>
    <row r="50" spans="1:17" ht="51" x14ac:dyDescent="0.2">
      <c r="A50" s="173" t="s">
        <v>31</v>
      </c>
      <c r="B50" s="173" t="s">
        <v>33</v>
      </c>
      <c r="C50" s="173" t="s">
        <v>440</v>
      </c>
      <c r="D50" s="173"/>
      <c r="E50" s="173"/>
      <c r="F50" s="193" t="s">
        <v>526</v>
      </c>
      <c r="G50" s="175"/>
      <c r="H50" s="179"/>
      <c r="I50" s="179"/>
      <c r="J50" s="179"/>
      <c r="K50" s="179"/>
      <c r="L50" s="179"/>
      <c r="M50" s="180">
        <f>M51</f>
        <v>26317.5</v>
      </c>
      <c r="N50" s="180">
        <f>N51</f>
        <v>0</v>
      </c>
      <c r="O50" s="186">
        <f>O51</f>
        <v>26317.5</v>
      </c>
      <c r="P50" s="183"/>
      <c r="Q50" s="175"/>
    </row>
    <row r="51" spans="1:17" ht="76.5" x14ac:dyDescent="0.2">
      <c r="A51" s="173" t="s">
        <v>31</v>
      </c>
      <c r="B51" s="173" t="s">
        <v>33</v>
      </c>
      <c r="C51" s="173" t="s">
        <v>440</v>
      </c>
      <c r="D51" s="173" t="s">
        <v>36</v>
      </c>
      <c r="E51" s="173"/>
      <c r="F51" s="194" t="s">
        <v>527</v>
      </c>
      <c r="G51" s="175"/>
      <c r="H51" s="190">
        <v>456</v>
      </c>
      <c r="I51" s="191" t="s">
        <v>36</v>
      </c>
      <c r="J51" s="191" t="s">
        <v>114</v>
      </c>
      <c r="K51" s="191" t="s">
        <v>622</v>
      </c>
      <c r="L51" s="191" t="s">
        <v>523</v>
      </c>
      <c r="M51" s="179">
        <v>26317.5</v>
      </c>
      <c r="N51" s="179"/>
      <c r="O51" s="192">
        <v>26317.5</v>
      </c>
      <c r="P51" s="183">
        <f>O51/M51*100</f>
        <v>100</v>
      </c>
      <c r="Q51" s="175"/>
    </row>
    <row r="52" spans="1:17" ht="38.25" x14ac:dyDescent="0.2">
      <c r="A52" s="173" t="s">
        <v>31</v>
      </c>
      <c r="B52" s="173" t="s">
        <v>34</v>
      </c>
      <c r="C52" s="173"/>
      <c r="D52" s="173"/>
      <c r="E52" s="173"/>
      <c r="F52" s="184" t="s">
        <v>528</v>
      </c>
      <c r="G52" s="175"/>
      <c r="H52" s="179"/>
      <c r="I52" s="179"/>
      <c r="J52" s="179"/>
      <c r="K52" s="179"/>
      <c r="L52" s="179"/>
      <c r="M52" s="195">
        <f>M54+M55+M56+M57+M58</f>
        <v>4988.5</v>
      </c>
      <c r="N52" s="195"/>
      <c r="O52" s="195">
        <f t="shared" ref="O52" si="5">O54+O55+O56+O57+O58</f>
        <v>4961.6000000000004</v>
      </c>
      <c r="P52" s="183">
        <f t="shared" si="1"/>
        <v>99.460759747419075</v>
      </c>
      <c r="Q52" s="175"/>
    </row>
    <row r="53" spans="1:17" x14ac:dyDescent="0.2">
      <c r="A53" s="173"/>
      <c r="B53" s="173"/>
      <c r="C53" s="173"/>
      <c r="D53" s="173"/>
      <c r="E53" s="173"/>
      <c r="F53" s="184"/>
      <c r="G53" s="175"/>
      <c r="H53" s="179"/>
      <c r="I53" s="179"/>
      <c r="J53" s="179"/>
      <c r="K53" s="179"/>
      <c r="L53" s="179"/>
      <c r="M53" s="180"/>
      <c r="N53" s="180"/>
      <c r="O53" s="186"/>
      <c r="P53" s="183"/>
      <c r="Q53" s="175"/>
    </row>
    <row r="54" spans="1:17" ht="90.75" customHeight="1" x14ac:dyDescent="0.2">
      <c r="A54" s="173" t="s">
        <v>31</v>
      </c>
      <c r="B54" s="173" t="s">
        <v>34</v>
      </c>
      <c r="C54" s="173" t="s">
        <v>36</v>
      </c>
      <c r="D54" s="173" t="s">
        <v>33</v>
      </c>
      <c r="E54" s="173" t="s">
        <v>529</v>
      </c>
      <c r="F54" s="171" t="s">
        <v>530</v>
      </c>
      <c r="G54" s="171" t="s">
        <v>531</v>
      </c>
      <c r="H54" s="190">
        <v>456</v>
      </c>
      <c r="I54" s="191" t="s">
        <v>36</v>
      </c>
      <c r="J54" s="191" t="s">
        <v>114</v>
      </c>
      <c r="K54" s="191" t="s">
        <v>532</v>
      </c>
      <c r="L54" s="196" t="s">
        <v>533</v>
      </c>
      <c r="M54" s="179">
        <v>1926.3</v>
      </c>
      <c r="N54" s="179"/>
      <c r="O54" s="192">
        <v>1924.5</v>
      </c>
      <c r="P54" s="183">
        <f t="shared" si="1"/>
        <v>99.906556611119768</v>
      </c>
      <c r="Q54" s="175"/>
    </row>
    <row r="55" spans="1:17" ht="60" customHeight="1" x14ac:dyDescent="0.2">
      <c r="A55" s="173" t="s">
        <v>31</v>
      </c>
      <c r="B55" s="173" t="s">
        <v>34</v>
      </c>
      <c r="C55" s="173" t="s">
        <v>37</v>
      </c>
      <c r="D55" s="173" t="s">
        <v>33</v>
      </c>
      <c r="E55" s="173"/>
      <c r="F55" s="171" t="s">
        <v>534</v>
      </c>
      <c r="G55" s="171"/>
      <c r="H55" s="190">
        <v>465</v>
      </c>
      <c r="I55" s="191" t="s">
        <v>101</v>
      </c>
      <c r="J55" s="191" t="s">
        <v>113</v>
      </c>
      <c r="K55" s="191" t="s">
        <v>535</v>
      </c>
      <c r="L55" s="196" t="s">
        <v>494</v>
      </c>
      <c r="M55" s="179"/>
      <c r="N55" s="179"/>
      <c r="O55" s="192"/>
      <c r="P55" s="183"/>
      <c r="Q55" s="175"/>
    </row>
    <row r="56" spans="1:17" ht="60.75" customHeight="1" x14ac:dyDescent="0.2">
      <c r="A56" s="173" t="s">
        <v>31</v>
      </c>
      <c r="B56" s="173" t="s">
        <v>34</v>
      </c>
      <c r="C56" s="173" t="s">
        <v>37</v>
      </c>
      <c r="D56" s="173" t="s">
        <v>33</v>
      </c>
      <c r="E56" s="173"/>
      <c r="F56" s="171" t="s">
        <v>536</v>
      </c>
      <c r="G56" s="171"/>
      <c r="H56" s="190">
        <v>465</v>
      </c>
      <c r="I56" s="191" t="s">
        <v>36</v>
      </c>
      <c r="J56" s="191" t="s">
        <v>114</v>
      </c>
      <c r="K56" s="191" t="s">
        <v>537</v>
      </c>
      <c r="L56" s="191" t="s">
        <v>625</v>
      </c>
      <c r="M56" s="179">
        <v>216.5</v>
      </c>
      <c r="N56" s="179"/>
      <c r="O56" s="192">
        <v>216.5</v>
      </c>
      <c r="P56" s="183">
        <f t="shared" si="1"/>
        <v>100</v>
      </c>
      <c r="Q56" s="175"/>
    </row>
    <row r="57" spans="1:17" ht="108" customHeight="1" x14ac:dyDescent="0.2">
      <c r="A57" s="173" t="s">
        <v>31</v>
      </c>
      <c r="B57" s="173" t="s">
        <v>34</v>
      </c>
      <c r="C57" s="173" t="s">
        <v>37</v>
      </c>
      <c r="D57" s="173" t="s">
        <v>33</v>
      </c>
      <c r="E57" s="173"/>
      <c r="F57" s="171" t="s">
        <v>538</v>
      </c>
      <c r="G57" s="171"/>
      <c r="H57" s="190">
        <v>465</v>
      </c>
      <c r="I57" s="191" t="s">
        <v>101</v>
      </c>
      <c r="J57" s="191" t="s">
        <v>113</v>
      </c>
      <c r="K57" s="191" t="s">
        <v>539</v>
      </c>
      <c r="L57" s="196" t="s">
        <v>494</v>
      </c>
      <c r="M57" s="179"/>
      <c r="N57" s="179"/>
      <c r="O57" s="192"/>
      <c r="P57" s="183"/>
      <c r="Q57" s="175"/>
    </row>
    <row r="58" spans="1:17" ht="57" customHeight="1" x14ac:dyDescent="0.2">
      <c r="A58" s="173" t="s">
        <v>31</v>
      </c>
      <c r="B58" s="173" t="s">
        <v>34</v>
      </c>
      <c r="C58" s="173" t="s">
        <v>104</v>
      </c>
      <c r="D58" s="173" t="s">
        <v>33</v>
      </c>
      <c r="E58" s="175"/>
      <c r="F58" s="171" t="s">
        <v>283</v>
      </c>
      <c r="G58" s="171" t="s">
        <v>285</v>
      </c>
      <c r="H58" s="175">
        <v>456</v>
      </c>
      <c r="I58" s="191" t="s">
        <v>36</v>
      </c>
      <c r="J58" s="191" t="s">
        <v>114</v>
      </c>
      <c r="K58" s="224" t="s">
        <v>626</v>
      </c>
      <c r="L58" s="176" t="s">
        <v>494</v>
      </c>
      <c r="M58" s="175">
        <v>2845.7</v>
      </c>
      <c r="N58" s="175"/>
      <c r="O58" s="175">
        <v>2820.6</v>
      </c>
      <c r="P58" s="183">
        <f t="shared" si="1"/>
        <v>99.117967459676009</v>
      </c>
      <c r="Q58" s="175"/>
    </row>
    <row r="59" spans="1:17" ht="33" customHeight="1" x14ac:dyDescent="0.2">
      <c r="A59" s="173"/>
      <c r="B59" s="173"/>
      <c r="C59" s="173"/>
      <c r="D59" s="173"/>
      <c r="E59" s="175"/>
      <c r="F59" s="171"/>
      <c r="G59" s="171"/>
      <c r="H59" s="175"/>
      <c r="I59" s="175"/>
      <c r="J59" s="175"/>
      <c r="K59" s="176"/>
      <c r="L59" s="176"/>
      <c r="M59" s="175"/>
      <c r="N59" s="175"/>
      <c r="O59" s="175"/>
      <c r="P59" s="183"/>
      <c r="Q59" s="175"/>
    </row>
    <row r="60" spans="1:17" x14ac:dyDescent="0.2">
      <c r="A60" s="173"/>
      <c r="B60" s="173"/>
      <c r="C60" s="173"/>
      <c r="D60" s="173"/>
      <c r="E60" s="175"/>
      <c r="F60" s="184" t="s">
        <v>540</v>
      </c>
      <c r="G60" s="171"/>
      <c r="H60" s="175"/>
      <c r="I60" s="191"/>
      <c r="J60" s="191"/>
      <c r="K60" s="176"/>
      <c r="L60" s="182"/>
      <c r="M60" s="178">
        <f>M61+M62</f>
        <v>2437.5</v>
      </c>
      <c r="N60" s="178"/>
      <c r="O60" s="178">
        <f t="shared" ref="O60" si="6">O61+O62</f>
        <v>2437.5</v>
      </c>
      <c r="P60" s="177">
        <f t="shared" ref="P60:P62" si="7">O60/M60*100</f>
        <v>100</v>
      </c>
      <c r="Q60" s="175"/>
    </row>
    <row r="61" spans="1:17" ht="57" customHeight="1" x14ac:dyDescent="0.2">
      <c r="A61" s="413" t="s">
        <v>31</v>
      </c>
      <c r="B61" s="413" t="s">
        <v>35</v>
      </c>
      <c r="C61" s="413" t="s">
        <v>36</v>
      </c>
      <c r="D61" s="173"/>
      <c r="E61" s="173"/>
      <c r="F61" s="415" t="s">
        <v>530</v>
      </c>
      <c r="G61" s="171" t="s">
        <v>285</v>
      </c>
      <c r="H61" s="179">
        <v>456</v>
      </c>
      <c r="I61" s="191" t="s">
        <v>36</v>
      </c>
      <c r="J61" s="191" t="s">
        <v>101</v>
      </c>
      <c r="K61" s="196" t="s">
        <v>627</v>
      </c>
      <c r="L61" s="196" t="s">
        <v>541</v>
      </c>
      <c r="M61" s="179">
        <f>188.1+1395</f>
        <v>1583.1</v>
      </c>
      <c r="N61" s="179"/>
      <c r="O61" s="192">
        <f>188.1+1395</f>
        <v>1583.1</v>
      </c>
      <c r="P61" s="183">
        <f t="shared" si="7"/>
        <v>100</v>
      </c>
      <c r="Q61" s="175"/>
    </row>
    <row r="62" spans="1:17" ht="53.25" customHeight="1" x14ac:dyDescent="0.2">
      <c r="A62" s="414"/>
      <c r="B62" s="414"/>
      <c r="C62" s="414"/>
      <c r="D62" s="173"/>
      <c r="E62" s="173"/>
      <c r="F62" s="416"/>
      <c r="G62" s="171" t="s">
        <v>285</v>
      </c>
      <c r="H62" s="179">
        <v>456</v>
      </c>
      <c r="I62" s="191" t="s">
        <v>36</v>
      </c>
      <c r="J62" s="191" t="s">
        <v>101</v>
      </c>
      <c r="K62" s="191" t="s">
        <v>542</v>
      </c>
      <c r="L62" s="196" t="s">
        <v>541</v>
      </c>
      <c r="M62" s="179">
        <v>854.4</v>
      </c>
      <c r="N62" s="179"/>
      <c r="O62" s="192">
        <v>854.4</v>
      </c>
      <c r="P62" s="183">
        <f t="shared" si="7"/>
        <v>100</v>
      </c>
      <c r="Q62" s="175"/>
    </row>
    <row r="63" spans="1:17" ht="40.5" customHeight="1" x14ac:dyDescent="0.2">
      <c r="A63" s="173" t="s">
        <v>31</v>
      </c>
      <c r="B63" s="173" t="s">
        <v>106</v>
      </c>
      <c r="C63" s="173"/>
      <c r="D63" s="173"/>
      <c r="E63" s="173"/>
      <c r="F63" s="197" t="s">
        <v>543</v>
      </c>
      <c r="G63" s="175"/>
      <c r="H63" s="179"/>
      <c r="I63" s="179"/>
      <c r="J63" s="179"/>
      <c r="K63" s="179"/>
      <c r="L63" s="179"/>
      <c r="M63" s="180">
        <f>M64</f>
        <v>2243.1999999999998</v>
      </c>
      <c r="N63" s="180"/>
      <c r="O63" s="180">
        <f>O64</f>
        <v>2243.1999999999998</v>
      </c>
      <c r="P63" s="183"/>
      <c r="Q63" s="175"/>
    </row>
    <row r="64" spans="1:17" ht="38.25" x14ac:dyDescent="0.2">
      <c r="A64" s="173" t="s">
        <v>31</v>
      </c>
      <c r="B64" s="173" t="s">
        <v>106</v>
      </c>
      <c r="C64" s="173" t="s">
        <v>36</v>
      </c>
      <c r="D64" s="173" t="s">
        <v>33</v>
      </c>
      <c r="E64" s="175"/>
      <c r="F64" s="171" t="s">
        <v>530</v>
      </c>
      <c r="G64" s="171" t="s">
        <v>285</v>
      </c>
      <c r="H64" s="175">
        <v>456</v>
      </c>
      <c r="I64" s="191" t="s">
        <v>36</v>
      </c>
      <c r="J64" s="191" t="s">
        <v>101</v>
      </c>
      <c r="K64" s="224" t="s">
        <v>628</v>
      </c>
      <c r="L64" s="196" t="s">
        <v>541</v>
      </c>
      <c r="M64" s="175">
        <v>2243.1999999999998</v>
      </c>
      <c r="N64" s="175"/>
      <c r="O64" s="175">
        <v>2243.1999999999998</v>
      </c>
      <c r="P64" s="183">
        <f t="shared" ref="P64" si="8">O64/M64*100</f>
        <v>100</v>
      </c>
      <c r="Q64" s="175"/>
    </row>
  </sheetData>
  <mergeCells count="13">
    <mergeCell ref="A61:A62"/>
    <mergeCell ref="B61:B62"/>
    <mergeCell ref="C61:C62"/>
    <mergeCell ref="F61:F62"/>
    <mergeCell ref="A2:Q2"/>
    <mergeCell ref="A3:Q3"/>
    <mergeCell ref="A4:Q4"/>
    <mergeCell ref="A6:E6"/>
    <mergeCell ref="F6:F7"/>
    <mergeCell ref="G6:G7"/>
    <mergeCell ref="H6:L6"/>
    <mergeCell ref="M6:O6"/>
    <mergeCell ref="P6:Q6"/>
  </mergeCells>
  <pageMargins left="0.75" right="0.75" top="1" bottom="1" header="0.5" footer="0.5"/>
  <pageSetup paperSize="9" scale="67" orientation="landscape" r:id="rId1"/>
  <headerFooter alignWithMargins="0"/>
  <rowBreaks count="1" manualBreakCount="1">
    <brk id="44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view="pageBreakPreview" zoomScaleSheetLayoutView="100" workbookViewId="0">
      <selection activeCell="F21" sqref="F21"/>
    </sheetView>
  </sheetViews>
  <sheetFormatPr defaultRowHeight="12.75" x14ac:dyDescent="0.2"/>
  <cols>
    <col min="1" max="2" width="9.140625" style="169"/>
    <col min="3" max="3" width="37.28515625" style="169" customWidth="1"/>
    <col min="4" max="4" width="50.7109375" style="169" customWidth="1"/>
    <col min="5" max="5" width="14.42578125" style="169" customWidth="1"/>
    <col min="6" max="6" width="13.7109375" style="169" customWidth="1"/>
    <col min="7" max="7" width="17.7109375" style="169" customWidth="1"/>
    <col min="8" max="258" width="9.140625" style="169"/>
    <col min="259" max="259" width="37.28515625" style="169" customWidth="1"/>
    <col min="260" max="260" width="50.7109375" style="169" customWidth="1"/>
    <col min="261" max="261" width="14.42578125" style="169" customWidth="1"/>
    <col min="262" max="262" width="13.7109375" style="169" customWidth="1"/>
    <col min="263" max="263" width="17.7109375" style="169" customWidth="1"/>
    <col min="264" max="514" width="9.140625" style="169"/>
    <col min="515" max="515" width="37.28515625" style="169" customWidth="1"/>
    <col min="516" max="516" width="50.7109375" style="169" customWidth="1"/>
    <col min="517" max="517" width="14.42578125" style="169" customWidth="1"/>
    <col min="518" max="518" width="13.7109375" style="169" customWidth="1"/>
    <col min="519" max="519" width="17.7109375" style="169" customWidth="1"/>
    <col min="520" max="770" width="9.140625" style="169"/>
    <col min="771" max="771" width="37.28515625" style="169" customWidth="1"/>
    <col min="772" max="772" width="50.7109375" style="169" customWidth="1"/>
    <col min="773" max="773" width="14.42578125" style="169" customWidth="1"/>
    <col min="774" max="774" width="13.7109375" style="169" customWidth="1"/>
    <col min="775" max="775" width="17.7109375" style="169" customWidth="1"/>
    <col min="776" max="1026" width="9.140625" style="169"/>
    <col min="1027" max="1027" width="37.28515625" style="169" customWidth="1"/>
    <col min="1028" max="1028" width="50.7109375" style="169" customWidth="1"/>
    <col min="1029" max="1029" width="14.42578125" style="169" customWidth="1"/>
    <col min="1030" max="1030" width="13.7109375" style="169" customWidth="1"/>
    <col min="1031" max="1031" width="17.7109375" style="169" customWidth="1"/>
    <col min="1032" max="1282" width="9.140625" style="169"/>
    <col min="1283" max="1283" width="37.28515625" style="169" customWidth="1"/>
    <col min="1284" max="1284" width="50.7109375" style="169" customWidth="1"/>
    <col min="1285" max="1285" width="14.42578125" style="169" customWidth="1"/>
    <col min="1286" max="1286" width="13.7109375" style="169" customWidth="1"/>
    <col min="1287" max="1287" width="17.7109375" style="169" customWidth="1"/>
    <col min="1288" max="1538" width="9.140625" style="169"/>
    <col min="1539" max="1539" width="37.28515625" style="169" customWidth="1"/>
    <col min="1540" max="1540" width="50.7109375" style="169" customWidth="1"/>
    <col min="1541" max="1541" width="14.42578125" style="169" customWidth="1"/>
    <col min="1542" max="1542" width="13.7109375" style="169" customWidth="1"/>
    <col min="1543" max="1543" width="17.7109375" style="169" customWidth="1"/>
    <col min="1544" max="1794" width="9.140625" style="169"/>
    <col min="1795" max="1795" width="37.28515625" style="169" customWidth="1"/>
    <col min="1796" max="1796" width="50.7109375" style="169" customWidth="1"/>
    <col min="1797" max="1797" width="14.42578125" style="169" customWidth="1"/>
    <col min="1798" max="1798" width="13.7109375" style="169" customWidth="1"/>
    <col min="1799" max="1799" width="17.7109375" style="169" customWidth="1"/>
    <col min="1800" max="2050" width="9.140625" style="169"/>
    <col min="2051" max="2051" width="37.28515625" style="169" customWidth="1"/>
    <col min="2052" max="2052" width="50.7109375" style="169" customWidth="1"/>
    <col min="2053" max="2053" width="14.42578125" style="169" customWidth="1"/>
    <col min="2054" max="2054" width="13.7109375" style="169" customWidth="1"/>
    <col min="2055" max="2055" width="17.7109375" style="169" customWidth="1"/>
    <col min="2056" max="2306" width="9.140625" style="169"/>
    <col min="2307" max="2307" width="37.28515625" style="169" customWidth="1"/>
    <col min="2308" max="2308" width="50.7109375" style="169" customWidth="1"/>
    <col min="2309" max="2309" width="14.42578125" style="169" customWidth="1"/>
    <col min="2310" max="2310" width="13.7109375" style="169" customWidth="1"/>
    <col min="2311" max="2311" width="17.7109375" style="169" customWidth="1"/>
    <col min="2312" max="2562" width="9.140625" style="169"/>
    <col min="2563" max="2563" width="37.28515625" style="169" customWidth="1"/>
    <col min="2564" max="2564" width="50.7109375" style="169" customWidth="1"/>
    <col min="2565" max="2565" width="14.42578125" style="169" customWidth="1"/>
    <col min="2566" max="2566" width="13.7109375" style="169" customWidth="1"/>
    <col min="2567" max="2567" width="17.7109375" style="169" customWidth="1"/>
    <col min="2568" max="2818" width="9.140625" style="169"/>
    <col min="2819" max="2819" width="37.28515625" style="169" customWidth="1"/>
    <col min="2820" max="2820" width="50.7109375" style="169" customWidth="1"/>
    <col min="2821" max="2821" width="14.42578125" style="169" customWidth="1"/>
    <col min="2822" max="2822" width="13.7109375" style="169" customWidth="1"/>
    <col min="2823" max="2823" width="17.7109375" style="169" customWidth="1"/>
    <col min="2824" max="3074" width="9.140625" style="169"/>
    <col min="3075" max="3075" width="37.28515625" style="169" customWidth="1"/>
    <col min="3076" max="3076" width="50.7109375" style="169" customWidth="1"/>
    <col min="3077" max="3077" width="14.42578125" style="169" customWidth="1"/>
    <col min="3078" max="3078" width="13.7109375" style="169" customWidth="1"/>
    <col min="3079" max="3079" width="17.7109375" style="169" customWidth="1"/>
    <col min="3080" max="3330" width="9.140625" style="169"/>
    <col min="3331" max="3331" width="37.28515625" style="169" customWidth="1"/>
    <col min="3332" max="3332" width="50.7109375" style="169" customWidth="1"/>
    <col min="3333" max="3333" width="14.42578125" style="169" customWidth="1"/>
    <col min="3334" max="3334" width="13.7109375" style="169" customWidth="1"/>
    <col min="3335" max="3335" width="17.7109375" style="169" customWidth="1"/>
    <col min="3336" max="3586" width="9.140625" style="169"/>
    <col min="3587" max="3587" width="37.28515625" style="169" customWidth="1"/>
    <col min="3588" max="3588" width="50.7109375" style="169" customWidth="1"/>
    <col min="3589" max="3589" width="14.42578125" style="169" customWidth="1"/>
    <col min="3590" max="3590" width="13.7109375" style="169" customWidth="1"/>
    <col min="3591" max="3591" width="17.7109375" style="169" customWidth="1"/>
    <col min="3592" max="3842" width="9.140625" style="169"/>
    <col min="3843" max="3843" width="37.28515625" style="169" customWidth="1"/>
    <col min="3844" max="3844" width="50.7109375" style="169" customWidth="1"/>
    <col min="3845" max="3845" width="14.42578125" style="169" customWidth="1"/>
    <col min="3846" max="3846" width="13.7109375" style="169" customWidth="1"/>
    <col min="3847" max="3847" width="17.7109375" style="169" customWidth="1"/>
    <col min="3848" max="4098" width="9.140625" style="169"/>
    <col min="4099" max="4099" width="37.28515625" style="169" customWidth="1"/>
    <col min="4100" max="4100" width="50.7109375" style="169" customWidth="1"/>
    <col min="4101" max="4101" width="14.42578125" style="169" customWidth="1"/>
    <col min="4102" max="4102" width="13.7109375" style="169" customWidth="1"/>
    <col min="4103" max="4103" width="17.7109375" style="169" customWidth="1"/>
    <col min="4104" max="4354" width="9.140625" style="169"/>
    <col min="4355" max="4355" width="37.28515625" style="169" customWidth="1"/>
    <col min="4356" max="4356" width="50.7109375" style="169" customWidth="1"/>
    <col min="4357" max="4357" width="14.42578125" style="169" customWidth="1"/>
    <col min="4358" max="4358" width="13.7109375" style="169" customWidth="1"/>
    <col min="4359" max="4359" width="17.7109375" style="169" customWidth="1"/>
    <col min="4360" max="4610" width="9.140625" style="169"/>
    <col min="4611" max="4611" width="37.28515625" style="169" customWidth="1"/>
    <col min="4612" max="4612" width="50.7109375" style="169" customWidth="1"/>
    <col min="4613" max="4613" width="14.42578125" style="169" customWidth="1"/>
    <col min="4614" max="4614" width="13.7109375" style="169" customWidth="1"/>
    <col min="4615" max="4615" width="17.7109375" style="169" customWidth="1"/>
    <col min="4616" max="4866" width="9.140625" style="169"/>
    <col min="4867" max="4867" width="37.28515625" style="169" customWidth="1"/>
    <col min="4868" max="4868" width="50.7109375" style="169" customWidth="1"/>
    <col min="4869" max="4869" width="14.42578125" style="169" customWidth="1"/>
    <col min="4870" max="4870" width="13.7109375" style="169" customWidth="1"/>
    <col min="4871" max="4871" width="17.7109375" style="169" customWidth="1"/>
    <col min="4872" max="5122" width="9.140625" style="169"/>
    <col min="5123" max="5123" width="37.28515625" style="169" customWidth="1"/>
    <col min="5124" max="5124" width="50.7109375" style="169" customWidth="1"/>
    <col min="5125" max="5125" width="14.42578125" style="169" customWidth="1"/>
    <col min="5126" max="5126" width="13.7109375" style="169" customWidth="1"/>
    <col min="5127" max="5127" width="17.7109375" style="169" customWidth="1"/>
    <col min="5128" max="5378" width="9.140625" style="169"/>
    <col min="5379" max="5379" width="37.28515625" style="169" customWidth="1"/>
    <col min="5380" max="5380" width="50.7109375" style="169" customWidth="1"/>
    <col min="5381" max="5381" width="14.42578125" style="169" customWidth="1"/>
    <col min="5382" max="5382" width="13.7109375" style="169" customWidth="1"/>
    <col min="5383" max="5383" width="17.7109375" style="169" customWidth="1"/>
    <col min="5384" max="5634" width="9.140625" style="169"/>
    <col min="5635" max="5635" width="37.28515625" style="169" customWidth="1"/>
    <col min="5636" max="5636" width="50.7109375" style="169" customWidth="1"/>
    <col min="5637" max="5637" width="14.42578125" style="169" customWidth="1"/>
    <col min="5638" max="5638" width="13.7109375" style="169" customWidth="1"/>
    <col min="5639" max="5639" width="17.7109375" style="169" customWidth="1"/>
    <col min="5640" max="5890" width="9.140625" style="169"/>
    <col min="5891" max="5891" width="37.28515625" style="169" customWidth="1"/>
    <col min="5892" max="5892" width="50.7109375" style="169" customWidth="1"/>
    <col min="5893" max="5893" width="14.42578125" style="169" customWidth="1"/>
    <col min="5894" max="5894" width="13.7109375" style="169" customWidth="1"/>
    <col min="5895" max="5895" width="17.7109375" style="169" customWidth="1"/>
    <col min="5896" max="6146" width="9.140625" style="169"/>
    <col min="6147" max="6147" width="37.28515625" style="169" customWidth="1"/>
    <col min="6148" max="6148" width="50.7109375" style="169" customWidth="1"/>
    <col min="6149" max="6149" width="14.42578125" style="169" customWidth="1"/>
    <col min="6150" max="6150" width="13.7109375" style="169" customWidth="1"/>
    <col min="6151" max="6151" width="17.7109375" style="169" customWidth="1"/>
    <col min="6152" max="6402" width="9.140625" style="169"/>
    <col min="6403" max="6403" width="37.28515625" style="169" customWidth="1"/>
    <col min="6404" max="6404" width="50.7109375" style="169" customWidth="1"/>
    <col min="6405" max="6405" width="14.42578125" style="169" customWidth="1"/>
    <col min="6406" max="6406" width="13.7109375" style="169" customWidth="1"/>
    <col min="6407" max="6407" width="17.7109375" style="169" customWidth="1"/>
    <col min="6408" max="6658" width="9.140625" style="169"/>
    <col min="6659" max="6659" width="37.28515625" style="169" customWidth="1"/>
    <col min="6660" max="6660" width="50.7109375" style="169" customWidth="1"/>
    <col min="6661" max="6661" width="14.42578125" style="169" customWidth="1"/>
    <col min="6662" max="6662" width="13.7109375" style="169" customWidth="1"/>
    <col min="6663" max="6663" width="17.7109375" style="169" customWidth="1"/>
    <col min="6664" max="6914" width="9.140625" style="169"/>
    <col min="6915" max="6915" width="37.28515625" style="169" customWidth="1"/>
    <col min="6916" max="6916" width="50.7109375" style="169" customWidth="1"/>
    <col min="6917" max="6917" width="14.42578125" style="169" customWidth="1"/>
    <col min="6918" max="6918" width="13.7109375" style="169" customWidth="1"/>
    <col min="6919" max="6919" width="17.7109375" style="169" customWidth="1"/>
    <col min="6920" max="7170" width="9.140625" style="169"/>
    <col min="7171" max="7171" width="37.28515625" style="169" customWidth="1"/>
    <col min="7172" max="7172" width="50.7109375" style="169" customWidth="1"/>
    <col min="7173" max="7173" width="14.42578125" style="169" customWidth="1"/>
    <col min="7174" max="7174" width="13.7109375" style="169" customWidth="1"/>
    <col min="7175" max="7175" width="17.7109375" style="169" customWidth="1"/>
    <col min="7176" max="7426" width="9.140625" style="169"/>
    <col min="7427" max="7427" width="37.28515625" style="169" customWidth="1"/>
    <col min="7428" max="7428" width="50.7109375" style="169" customWidth="1"/>
    <col min="7429" max="7429" width="14.42578125" style="169" customWidth="1"/>
    <col min="7430" max="7430" width="13.7109375" style="169" customWidth="1"/>
    <col min="7431" max="7431" width="17.7109375" style="169" customWidth="1"/>
    <col min="7432" max="7682" width="9.140625" style="169"/>
    <col min="7683" max="7683" width="37.28515625" style="169" customWidth="1"/>
    <col min="7684" max="7684" width="50.7109375" style="169" customWidth="1"/>
    <col min="7685" max="7685" width="14.42578125" style="169" customWidth="1"/>
    <col min="7686" max="7686" width="13.7109375" style="169" customWidth="1"/>
    <col min="7687" max="7687" width="17.7109375" style="169" customWidth="1"/>
    <col min="7688" max="7938" width="9.140625" style="169"/>
    <col min="7939" max="7939" width="37.28515625" style="169" customWidth="1"/>
    <col min="7940" max="7940" width="50.7109375" style="169" customWidth="1"/>
    <col min="7941" max="7941" width="14.42578125" style="169" customWidth="1"/>
    <col min="7942" max="7942" width="13.7109375" style="169" customWidth="1"/>
    <col min="7943" max="7943" width="17.7109375" style="169" customWidth="1"/>
    <col min="7944" max="8194" width="9.140625" style="169"/>
    <col min="8195" max="8195" width="37.28515625" style="169" customWidth="1"/>
    <col min="8196" max="8196" width="50.7109375" style="169" customWidth="1"/>
    <col min="8197" max="8197" width="14.42578125" style="169" customWidth="1"/>
    <col min="8198" max="8198" width="13.7109375" style="169" customWidth="1"/>
    <col min="8199" max="8199" width="17.7109375" style="169" customWidth="1"/>
    <col min="8200" max="8450" width="9.140625" style="169"/>
    <col min="8451" max="8451" width="37.28515625" style="169" customWidth="1"/>
    <col min="8452" max="8452" width="50.7109375" style="169" customWidth="1"/>
    <col min="8453" max="8453" width="14.42578125" style="169" customWidth="1"/>
    <col min="8454" max="8454" width="13.7109375" style="169" customWidth="1"/>
    <col min="8455" max="8455" width="17.7109375" style="169" customWidth="1"/>
    <col min="8456" max="8706" width="9.140625" style="169"/>
    <col min="8707" max="8707" width="37.28515625" style="169" customWidth="1"/>
    <col min="8708" max="8708" width="50.7109375" style="169" customWidth="1"/>
    <col min="8709" max="8709" width="14.42578125" style="169" customWidth="1"/>
    <col min="8710" max="8710" width="13.7109375" style="169" customWidth="1"/>
    <col min="8711" max="8711" width="17.7109375" style="169" customWidth="1"/>
    <col min="8712" max="8962" width="9.140625" style="169"/>
    <col min="8963" max="8963" width="37.28515625" style="169" customWidth="1"/>
    <col min="8964" max="8964" width="50.7109375" style="169" customWidth="1"/>
    <col min="8965" max="8965" width="14.42578125" style="169" customWidth="1"/>
    <col min="8966" max="8966" width="13.7109375" style="169" customWidth="1"/>
    <col min="8967" max="8967" width="17.7109375" style="169" customWidth="1"/>
    <col min="8968" max="9218" width="9.140625" style="169"/>
    <col min="9219" max="9219" width="37.28515625" style="169" customWidth="1"/>
    <col min="9220" max="9220" width="50.7109375" style="169" customWidth="1"/>
    <col min="9221" max="9221" width="14.42578125" style="169" customWidth="1"/>
    <col min="9222" max="9222" width="13.7109375" style="169" customWidth="1"/>
    <col min="9223" max="9223" width="17.7109375" style="169" customWidth="1"/>
    <col min="9224" max="9474" width="9.140625" style="169"/>
    <col min="9475" max="9475" width="37.28515625" style="169" customWidth="1"/>
    <col min="9476" max="9476" width="50.7109375" style="169" customWidth="1"/>
    <col min="9477" max="9477" width="14.42578125" style="169" customWidth="1"/>
    <col min="9478" max="9478" width="13.7109375" style="169" customWidth="1"/>
    <col min="9479" max="9479" width="17.7109375" style="169" customWidth="1"/>
    <col min="9480" max="9730" width="9.140625" style="169"/>
    <col min="9731" max="9731" width="37.28515625" style="169" customWidth="1"/>
    <col min="9732" max="9732" width="50.7109375" style="169" customWidth="1"/>
    <col min="9733" max="9733" width="14.42578125" style="169" customWidth="1"/>
    <col min="9734" max="9734" width="13.7109375" style="169" customWidth="1"/>
    <col min="9735" max="9735" width="17.7109375" style="169" customWidth="1"/>
    <col min="9736" max="9986" width="9.140625" style="169"/>
    <col min="9987" max="9987" width="37.28515625" style="169" customWidth="1"/>
    <col min="9988" max="9988" width="50.7109375" style="169" customWidth="1"/>
    <col min="9989" max="9989" width="14.42578125" style="169" customWidth="1"/>
    <col min="9990" max="9990" width="13.7109375" style="169" customWidth="1"/>
    <col min="9991" max="9991" width="17.7109375" style="169" customWidth="1"/>
    <col min="9992" max="10242" width="9.140625" style="169"/>
    <col min="10243" max="10243" width="37.28515625" style="169" customWidth="1"/>
    <col min="10244" max="10244" width="50.7109375" style="169" customWidth="1"/>
    <col min="10245" max="10245" width="14.42578125" style="169" customWidth="1"/>
    <col min="10246" max="10246" width="13.7109375" style="169" customWidth="1"/>
    <col min="10247" max="10247" width="17.7109375" style="169" customWidth="1"/>
    <col min="10248" max="10498" width="9.140625" style="169"/>
    <col min="10499" max="10499" width="37.28515625" style="169" customWidth="1"/>
    <col min="10500" max="10500" width="50.7109375" style="169" customWidth="1"/>
    <col min="10501" max="10501" width="14.42578125" style="169" customWidth="1"/>
    <col min="10502" max="10502" width="13.7109375" style="169" customWidth="1"/>
    <col min="10503" max="10503" width="17.7109375" style="169" customWidth="1"/>
    <col min="10504" max="10754" width="9.140625" style="169"/>
    <col min="10755" max="10755" width="37.28515625" style="169" customWidth="1"/>
    <col min="10756" max="10756" width="50.7109375" style="169" customWidth="1"/>
    <col min="10757" max="10757" width="14.42578125" style="169" customWidth="1"/>
    <col min="10758" max="10758" width="13.7109375" style="169" customWidth="1"/>
    <col min="10759" max="10759" width="17.7109375" style="169" customWidth="1"/>
    <col min="10760" max="11010" width="9.140625" style="169"/>
    <col min="11011" max="11011" width="37.28515625" style="169" customWidth="1"/>
    <col min="11012" max="11012" width="50.7109375" style="169" customWidth="1"/>
    <col min="11013" max="11013" width="14.42578125" style="169" customWidth="1"/>
    <col min="11014" max="11014" width="13.7109375" style="169" customWidth="1"/>
    <col min="11015" max="11015" width="17.7109375" style="169" customWidth="1"/>
    <col min="11016" max="11266" width="9.140625" style="169"/>
    <col min="11267" max="11267" width="37.28515625" style="169" customWidth="1"/>
    <col min="11268" max="11268" width="50.7109375" style="169" customWidth="1"/>
    <col min="11269" max="11269" width="14.42578125" style="169" customWidth="1"/>
    <col min="11270" max="11270" width="13.7109375" style="169" customWidth="1"/>
    <col min="11271" max="11271" width="17.7109375" style="169" customWidth="1"/>
    <col min="11272" max="11522" width="9.140625" style="169"/>
    <col min="11523" max="11523" width="37.28515625" style="169" customWidth="1"/>
    <col min="11524" max="11524" width="50.7109375" style="169" customWidth="1"/>
    <col min="11525" max="11525" width="14.42578125" style="169" customWidth="1"/>
    <col min="11526" max="11526" width="13.7109375" style="169" customWidth="1"/>
    <col min="11527" max="11527" width="17.7109375" style="169" customWidth="1"/>
    <col min="11528" max="11778" width="9.140625" style="169"/>
    <col min="11779" max="11779" width="37.28515625" style="169" customWidth="1"/>
    <col min="11780" max="11780" width="50.7109375" style="169" customWidth="1"/>
    <col min="11781" max="11781" width="14.42578125" style="169" customWidth="1"/>
    <col min="11782" max="11782" width="13.7109375" style="169" customWidth="1"/>
    <col min="11783" max="11783" width="17.7109375" style="169" customWidth="1"/>
    <col min="11784" max="12034" width="9.140625" style="169"/>
    <col min="12035" max="12035" width="37.28515625" style="169" customWidth="1"/>
    <col min="12036" max="12036" width="50.7109375" style="169" customWidth="1"/>
    <col min="12037" max="12037" width="14.42578125" style="169" customWidth="1"/>
    <col min="12038" max="12038" width="13.7109375" style="169" customWidth="1"/>
    <col min="12039" max="12039" width="17.7109375" style="169" customWidth="1"/>
    <col min="12040" max="12290" width="9.140625" style="169"/>
    <col min="12291" max="12291" width="37.28515625" style="169" customWidth="1"/>
    <col min="12292" max="12292" width="50.7109375" style="169" customWidth="1"/>
    <col min="12293" max="12293" width="14.42578125" style="169" customWidth="1"/>
    <col min="12294" max="12294" width="13.7109375" style="169" customWidth="1"/>
    <col min="12295" max="12295" width="17.7109375" style="169" customWidth="1"/>
    <col min="12296" max="12546" width="9.140625" style="169"/>
    <col min="12547" max="12547" width="37.28515625" style="169" customWidth="1"/>
    <col min="12548" max="12548" width="50.7109375" style="169" customWidth="1"/>
    <col min="12549" max="12549" width="14.42578125" style="169" customWidth="1"/>
    <col min="12550" max="12550" width="13.7109375" style="169" customWidth="1"/>
    <col min="12551" max="12551" width="17.7109375" style="169" customWidth="1"/>
    <col min="12552" max="12802" width="9.140625" style="169"/>
    <col min="12803" max="12803" width="37.28515625" style="169" customWidth="1"/>
    <col min="12804" max="12804" width="50.7109375" style="169" customWidth="1"/>
    <col min="12805" max="12805" width="14.42578125" style="169" customWidth="1"/>
    <col min="12806" max="12806" width="13.7109375" style="169" customWidth="1"/>
    <col min="12807" max="12807" width="17.7109375" style="169" customWidth="1"/>
    <col min="12808" max="13058" width="9.140625" style="169"/>
    <col min="13059" max="13059" width="37.28515625" style="169" customWidth="1"/>
    <col min="13060" max="13060" width="50.7109375" style="169" customWidth="1"/>
    <col min="13061" max="13061" width="14.42578125" style="169" customWidth="1"/>
    <col min="13062" max="13062" width="13.7109375" style="169" customWidth="1"/>
    <col min="13063" max="13063" width="17.7109375" style="169" customWidth="1"/>
    <col min="13064" max="13314" width="9.140625" style="169"/>
    <col min="13315" max="13315" width="37.28515625" style="169" customWidth="1"/>
    <col min="13316" max="13316" width="50.7109375" style="169" customWidth="1"/>
    <col min="13317" max="13317" width="14.42578125" style="169" customWidth="1"/>
    <col min="13318" max="13318" width="13.7109375" style="169" customWidth="1"/>
    <col min="13319" max="13319" width="17.7109375" style="169" customWidth="1"/>
    <col min="13320" max="13570" width="9.140625" style="169"/>
    <col min="13571" max="13571" width="37.28515625" style="169" customWidth="1"/>
    <col min="13572" max="13572" width="50.7109375" style="169" customWidth="1"/>
    <col min="13573" max="13573" width="14.42578125" style="169" customWidth="1"/>
    <col min="13574" max="13574" width="13.7109375" style="169" customWidth="1"/>
    <col min="13575" max="13575" width="17.7109375" style="169" customWidth="1"/>
    <col min="13576" max="13826" width="9.140625" style="169"/>
    <col min="13827" max="13827" width="37.28515625" style="169" customWidth="1"/>
    <col min="13828" max="13828" width="50.7109375" style="169" customWidth="1"/>
    <col min="13829" max="13829" width="14.42578125" style="169" customWidth="1"/>
    <col min="13830" max="13830" width="13.7109375" style="169" customWidth="1"/>
    <col min="13831" max="13831" width="17.7109375" style="169" customWidth="1"/>
    <col min="13832" max="14082" width="9.140625" style="169"/>
    <col min="14083" max="14083" width="37.28515625" style="169" customWidth="1"/>
    <col min="14084" max="14084" width="50.7109375" style="169" customWidth="1"/>
    <col min="14085" max="14085" width="14.42578125" style="169" customWidth="1"/>
    <col min="14086" max="14086" width="13.7109375" style="169" customWidth="1"/>
    <col min="14087" max="14087" width="17.7109375" style="169" customWidth="1"/>
    <col min="14088" max="14338" width="9.140625" style="169"/>
    <col min="14339" max="14339" width="37.28515625" style="169" customWidth="1"/>
    <col min="14340" max="14340" width="50.7109375" style="169" customWidth="1"/>
    <col min="14341" max="14341" width="14.42578125" style="169" customWidth="1"/>
    <col min="14342" max="14342" width="13.7109375" style="169" customWidth="1"/>
    <col min="14343" max="14343" width="17.7109375" style="169" customWidth="1"/>
    <col min="14344" max="14594" width="9.140625" style="169"/>
    <col min="14595" max="14595" width="37.28515625" style="169" customWidth="1"/>
    <col min="14596" max="14596" width="50.7109375" style="169" customWidth="1"/>
    <col min="14597" max="14597" width="14.42578125" style="169" customWidth="1"/>
    <col min="14598" max="14598" width="13.7109375" style="169" customWidth="1"/>
    <col min="14599" max="14599" width="17.7109375" style="169" customWidth="1"/>
    <col min="14600" max="14850" width="9.140625" style="169"/>
    <col min="14851" max="14851" width="37.28515625" style="169" customWidth="1"/>
    <col min="14852" max="14852" width="50.7109375" style="169" customWidth="1"/>
    <col min="14853" max="14853" width="14.42578125" style="169" customWidth="1"/>
    <col min="14854" max="14854" width="13.7109375" style="169" customWidth="1"/>
    <col min="14855" max="14855" width="17.7109375" style="169" customWidth="1"/>
    <col min="14856" max="15106" width="9.140625" style="169"/>
    <col min="15107" max="15107" width="37.28515625" style="169" customWidth="1"/>
    <col min="15108" max="15108" width="50.7109375" style="169" customWidth="1"/>
    <col min="15109" max="15109" width="14.42578125" style="169" customWidth="1"/>
    <col min="15110" max="15110" width="13.7109375" style="169" customWidth="1"/>
    <col min="15111" max="15111" width="17.7109375" style="169" customWidth="1"/>
    <col min="15112" max="15362" width="9.140625" style="169"/>
    <col min="15363" max="15363" width="37.28515625" style="169" customWidth="1"/>
    <col min="15364" max="15364" width="50.7109375" style="169" customWidth="1"/>
    <col min="15365" max="15365" width="14.42578125" style="169" customWidth="1"/>
    <col min="15366" max="15366" width="13.7109375" style="169" customWidth="1"/>
    <col min="15367" max="15367" width="17.7109375" style="169" customWidth="1"/>
    <col min="15368" max="15618" width="9.140625" style="169"/>
    <col min="15619" max="15619" width="37.28515625" style="169" customWidth="1"/>
    <col min="15620" max="15620" width="50.7109375" style="169" customWidth="1"/>
    <col min="15621" max="15621" width="14.42578125" style="169" customWidth="1"/>
    <col min="15622" max="15622" width="13.7109375" style="169" customWidth="1"/>
    <col min="15623" max="15623" width="17.7109375" style="169" customWidth="1"/>
    <col min="15624" max="15874" width="9.140625" style="169"/>
    <col min="15875" max="15875" width="37.28515625" style="169" customWidth="1"/>
    <col min="15876" max="15876" width="50.7109375" style="169" customWidth="1"/>
    <col min="15877" max="15877" width="14.42578125" style="169" customWidth="1"/>
    <col min="15878" max="15878" width="13.7109375" style="169" customWidth="1"/>
    <col min="15879" max="15879" width="17.7109375" style="169" customWidth="1"/>
    <col min="15880" max="16130" width="9.140625" style="169"/>
    <col min="16131" max="16131" width="37.28515625" style="169" customWidth="1"/>
    <col min="16132" max="16132" width="50.7109375" style="169" customWidth="1"/>
    <col min="16133" max="16133" width="14.42578125" style="169" customWidth="1"/>
    <col min="16134" max="16134" width="13.7109375" style="169" customWidth="1"/>
    <col min="16135" max="16135" width="17.7109375" style="169" customWidth="1"/>
    <col min="16136" max="16384" width="9.140625" style="169"/>
  </cols>
  <sheetData>
    <row r="1" spans="1:12" x14ac:dyDescent="0.2">
      <c r="G1" s="169" t="s">
        <v>544</v>
      </c>
    </row>
    <row r="3" spans="1:12" x14ac:dyDescent="0.2">
      <c r="A3" s="428" t="s">
        <v>545</v>
      </c>
      <c r="B3" s="428"/>
      <c r="C3" s="428"/>
      <c r="D3" s="428"/>
      <c r="E3" s="428"/>
      <c r="F3" s="428"/>
      <c r="G3" s="428"/>
    </row>
    <row r="4" spans="1:12" x14ac:dyDescent="0.2">
      <c r="A4" s="428" t="s">
        <v>546</v>
      </c>
      <c r="B4" s="428"/>
      <c r="C4" s="428"/>
      <c r="D4" s="428"/>
      <c r="E4" s="428"/>
      <c r="F4" s="428"/>
      <c r="G4" s="428"/>
    </row>
    <row r="5" spans="1:12" x14ac:dyDescent="0.2">
      <c r="A5" s="429" t="s">
        <v>547</v>
      </c>
      <c r="B5" s="429"/>
      <c r="C5" s="429"/>
      <c r="D5" s="429"/>
      <c r="E5" s="429"/>
      <c r="F5" s="429"/>
      <c r="G5" s="429"/>
    </row>
    <row r="6" spans="1:12" ht="64.5" customHeight="1" x14ac:dyDescent="0.2">
      <c r="A6" s="419" t="s">
        <v>2</v>
      </c>
      <c r="B6" s="419"/>
      <c r="C6" s="423" t="s">
        <v>548</v>
      </c>
      <c r="D6" s="423" t="s">
        <v>549</v>
      </c>
      <c r="E6" s="419" t="s">
        <v>550</v>
      </c>
      <c r="F6" s="419" t="s">
        <v>551</v>
      </c>
      <c r="G6" s="419" t="s">
        <v>552</v>
      </c>
      <c r="H6" s="170"/>
      <c r="I6" s="170"/>
      <c r="J6" s="170"/>
      <c r="K6" s="170"/>
      <c r="L6" s="170"/>
    </row>
    <row r="7" spans="1:12" ht="44.25" customHeight="1" x14ac:dyDescent="0.2">
      <c r="A7" s="171" t="s">
        <v>3</v>
      </c>
      <c r="B7" s="171" t="s">
        <v>553</v>
      </c>
      <c r="C7" s="423"/>
      <c r="D7" s="423"/>
      <c r="E7" s="419"/>
      <c r="F7" s="419"/>
      <c r="G7" s="419"/>
      <c r="H7" s="170"/>
      <c r="I7" s="170"/>
      <c r="J7" s="170"/>
      <c r="K7" s="170"/>
      <c r="L7" s="170"/>
    </row>
    <row r="8" spans="1:12" x14ac:dyDescent="0.2">
      <c r="A8" s="424">
        <v>9</v>
      </c>
      <c r="B8" s="424"/>
      <c r="C8" s="427" t="str">
        <f>[1]Лист1!F8</f>
        <v>Муниципальное управление</v>
      </c>
      <c r="D8" s="171" t="s">
        <v>554</v>
      </c>
      <c r="E8" s="171">
        <f>E17+E26+E35+E44</f>
        <v>97152.900000000009</v>
      </c>
      <c r="F8" s="171">
        <f>F17+F26+F35+F44</f>
        <v>96854.700000000012</v>
      </c>
      <c r="G8" s="198">
        <f>F8/E8*100</f>
        <v>99.693061143825872</v>
      </c>
      <c r="H8" s="170"/>
      <c r="I8" s="170"/>
      <c r="J8" s="170"/>
      <c r="K8" s="170"/>
      <c r="L8" s="170"/>
    </row>
    <row r="9" spans="1:12" x14ac:dyDescent="0.2">
      <c r="A9" s="425"/>
      <c r="B9" s="425"/>
      <c r="C9" s="425"/>
      <c r="D9" s="171" t="s">
        <v>555</v>
      </c>
      <c r="E9" s="171">
        <f>E18+E27+E36+E45</f>
        <v>97152.900000000009</v>
      </c>
      <c r="F9" s="171">
        <f>F18+F27+F36+F45</f>
        <v>96854.700000000012</v>
      </c>
      <c r="G9" s="198">
        <f>F9/E9*100</f>
        <v>99.693061143825872</v>
      </c>
    </row>
    <row r="10" spans="1:12" x14ac:dyDescent="0.2">
      <c r="A10" s="425"/>
      <c r="B10" s="425"/>
      <c r="C10" s="425"/>
      <c r="D10" s="171" t="s">
        <v>556</v>
      </c>
      <c r="E10" s="171"/>
      <c r="F10" s="171"/>
      <c r="G10" s="198"/>
    </row>
    <row r="11" spans="1:12" ht="25.5" x14ac:dyDescent="0.2">
      <c r="A11" s="425"/>
      <c r="B11" s="425"/>
      <c r="C11" s="425"/>
      <c r="D11" s="171" t="s">
        <v>557</v>
      </c>
      <c r="E11" s="171">
        <f t="shared" ref="E11:F16" si="0">E20+E29+E38+E47</f>
        <v>82128.100000000006</v>
      </c>
      <c r="F11" s="171">
        <f t="shared" si="0"/>
        <v>81898.900000000009</v>
      </c>
      <c r="G11" s="198">
        <f>F11/E11*100</f>
        <v>99.720923776393221</v>
      </c>
    </row>
    <row r="12" spans="1:12" x14ac:dyDescent="0.2">
      <c r="A12" s="425"/>
      <c r="B12" s="425"/>
      <c r="C12" s="425"/>
      <c r="D12" s="171" t="s">
        <v>558</v>
      </c>
      <c r="E12" s="171">
        <f t="shared" si="0"/>
        <v>7465.2999999999993</v>
      </c>
      <c r="F12" s="171">
        <f t="shared" si="0"/>
        <v>7463.7999999999993</v>
      </c>
      <c r="G12" s="198"/>
    </row>
    <row r="13" spans="1:12" x14ac:dyDescent="0.2">
      <c r="A13" s="425"/>
      <c r="B13" s="425"/>
      <c r="C13" s="425"/>
      <c r="D13" s="171" t="s">
        <v>559</v>
      </c>
      <c r="E13" s="171">
        <f t="shared" si="0"/>
        <v>5359.7</v>
      </c>
      <c r="F13" s="171">
        <f t="shared" si="0"/>
        <v>5292.2</v>
      </c>
      <c r="G13" s="198">
        <f>F13/E13*100</f>
        <v>98.74060115304961</v>
      </c>
    </row>
    <row r="14" spans="1:12" ht="38.25" x14ac:dyDescent="0.2">
      <c r="A14" s="425"/>
      <c r="B14" s="425"/>
      <c r="C14" s="425"/>
      <c r="D14" s="171" t="s">
        <v>560</v>
      </c>
      <c r="E14" s="171">
        <f t="shared" si="0"/>
        <v>1799.8</v>
      </c>
      <c r="F14" s="171">
        <f t="shared" si="0"/>
        <v>1799.8</v>
      </c>
      <c r="G14" s="198"/>
    </row>
    <row r="15" spans="1:12" x14ac:dyDescent="0.2">
      <c r="A15" s="425"/>
      <c r="B15" s="425"/>
      <c r="C15" s="425"/>
      <c r="D15" s="171" t="s">
        <v>561</v>
      </c>
      <c r="E15" s="171">
        <f t="shared" si="0"/>
        <v>0</v>
      </c>
      <c r="F15" s="171">
        <f t="shared" si="0"/>
        <v>0</v>
      </c>
      <c r="G15" s="198"/>
    </row>
    <row r="16" spans="1:12" x14ac:dyDescent="0.2">
      <c r="A16" s="425"/>
      <c r="B16" s="425"/>
      <c r="C16" s="425"/>
      <c r="D16" s="171" t="s">
        <v>562</v>
      </c>
      <c r="E16" s="171">
        <f t="shared" si="0"/>
        <v>400</v>
      </c>
      <c r="F16" s="171">
        <f t="shared" si="0"/>
        <v>400</v>
      </c>
      <c r="G16" s="198"/>
    </row>
    <row r="17" spans="1:7" x14ac:dyDescent="0.2">
      <c r="A17" s="424">
        <v>9</v>
      </c>
      <c r="B17" s="424">
        <v>1</v>
      </c>
      <c r="C17" s="426" t="s">
        <v>484</v>
      </c>
      <c r="D17" s="171" t="s">
        <v>554</v>
      </c>
      <c r="E17" s="199">
        <f>E18</f>
        <v>87483.700000000012</v>
      </c>
      <c r="F17" s="199">
        <f>F18</f>
        <v>87212.400000000009</v>
      </c>
      <c r="G17" s="200">
        <f>F17/E17*100</f>
        <v>99.689885087164811</v>
      </c>
    </row>
    <row r="18" spans="1:7" x14ac:dyDescent="0.2">
      <c r="A18" s="424"/>
      <c r="B18" s="424"/>
      <c r="C18" s="427"/>
      <c r="D18" s="171" t="s">
        <v>555</v>
      </c>
      <c r="E18" s="199">
        <f>E20+E21+E22+E23+E24+E25</f>
        <v>87483.700000000012</v>
      </c>
      <c r="F18" s="199">
        <f>F20+F21+F22+F23+F24+F25</f>
        <v>87212.400000000009</v>
      </c>
      <c r="G18" s="200">
        <f>F18/E18*100</f>
        <v>99.689885087164811</v>
      </c>
    </row>
    <row r="19" spans="1:7" x14ac:dyDescent="0.2">
      <c r="A19" s="424"/>
      <c r="B19" s="424"/>
      <c r="C19" s="427"/>
      <c r="D19" s="171" t="s">
        <v>556</v>
      </c>
      <c r="E19" s="201"/>
      <c r="F19" s="201"/>
      <c r="G19" s="200"/>
    </row>
    <row r="20" spans="1:7" ht="25.5" x14ac:dyDescent="0.2">
      <c r="A20" s="424"/>
      <c r="B20" s="424"/>
      <c r="C20" s="427"/>
      <c r="D20" s="171" t="s">
        <v>557</v>
      </c>
      <c r="E20" s="201">
        <v>76144.600000000006</v>
      </c>
      <c r="F20" s="201">
        <v>75942.3</v>
      </c>
      <c r="G20" s="200">
        <f>F20/E20*100</f>
        <v>99.73432127819963</v>
      </c>
    </row>
    <row r="21" spans="1:7" x14ac:dyDescent="0.2">
      <c r="A21" s="424"/>
      <c r="B21" s="424"/>
      <c r="C21" s="427"/>
      <c r="D21" s="171" t="s">
        <v>558</v>
      </c>
      <c r="E21" s="175">
        <f>480+514.4+6470.9</f>
        <v>7465.2999999999993</v>
      </c>
      <c r="F21" s="175">
        <f>6470.9+480+512.9</f>
        <v>7463.7999999999993</v>
      </c>
      <c r="G21" s="198">
        <f>F21/E21*100</f>
        <v>99.979907036555787</v>
      </c>
    </row>
    <row r="22" spans="1:7" x14ac:dyDescent="0.2">
      <c r="A22" s="424"/>
      <c r="B22" s="424"/>
      <c r="C22" s="427"/>
      <c r="D22" s="171" t="s">
        <v>559</v>
      </c>
      <c r="E22" s="175">
        <f>70.6+1380.2+430.2+381.1</f>
        <v>2262.1</v>
      </c>
      <c r="F22" s="175">
        <f>70.6+1374.5+368.4+381.1</f>
        <v>2194.6</v>
      </c>
      <c r="G22" s="198">
        <f>F22/E22*100</f>
        <v>97.016047035940062</v>
      </c>
    </row>
    <row r="23" spans="1:7" ht="38.25" x14ac:dyDescent="0.2">
      <c r="A23" s="424"/>
      <c r="B23" s="424"/>
      <c r="C23" s="427"/>
      <c r="D23" s="171" t="s">
        <v>560</v>
      </c>
      <c r="E23" s="175">
        <f>1611.7</f>
        <v>1611.7</v>
      </c>
      <c r="F23" s="175">
        <v>1611.7</v>
      </c>
      <c r="G23" s="198"/>
    </row>
    <row r="24" spans="1:7" x14ac:dyDescent="0.2">
      <c r="A24" s="424"/>
      <c r="B24" s="424"/>
      <c r="C24" s="427"/>
      <c r="D24" s="171" t="s">
        <v>561</v>
      </c>
      <c r="E24" s="175"/>
      <c r="F24" s="175"/>
      <c r="G24" s="198"/>
    </row>
    <row r="25" spans="1:7" x14ac:dyDescent="0.2">
      <c r="A25" s="424"/>
      <c r="B25" s="424"/>
      <c r="C25" s="427"/>
      <c r="D25" s="171" t="s">
        <v>562</v>
      </c>
      <c r="E25" s="175"/>
      <c r="F25" s="175"/>
      <c r="G25" s="198"/>
    </row>
    <row r="26" spans="1:7" x14ac:dyDescent="0.2">
      <c r="A26" s="425">
        <v>9</v>
      </c>
      <c r="B26" s="424">
        <v>2</v>
      </c>
      <c r="C26" s="427" t="str">
        <f>[1]Лист1!F48</f>
        <v>Управление муниципальным имуществом и земельными ресурсами"</v>
      </c>
      <c r="D26" s="171" t="s">
        <v>554</v>
      </c>
      <c r="E26" s="175">
        <f>E27</f>
        <v>4988.5</v>
      </c>
      <c r="F26" s="175">
        <f>F27</f>
        <v>4961.6000000000004</v>
      </c>
      <c r="G26" s="198">
        <f>F26/E26*100</f>
        <v>99.460759747419075</v>
      </c>
    </row>
    <row r="27" spans="1:7" x14ac:dyDescent="0.2">
      <c r="A27" s="425"/>
      <c r="B27" s="424"/>
      <c r="C27" s="427"/>
      <c r="D27" s="171" t="s">
        <v>555</v>
      </c>
      <c r="E27" s="175">
        <f>E29+E30+E31+E32+E33+E34</f>
        <v>4988.5</v>
      </c>
      <c r="F27" s="175">
        <f>F29+F30+F31+F32+F33+F34</f>
        <v>4961.6000000000004</v>
      </c>
      <c r="G27" s="198">
        <f>F27/E27*100</f>
        <v>99.460759747419075</v>
      </c>
    </row>
    <row r="28" spans="1:7" x14ac:dyDescent="0.2">
      <c r="A28" s="425"/>
      <c r="B28" s="424"/>
      <c r="C28" s="427"/>
      <c r="D28" s="171" t="s">
        <v>556</v>
      </c>
      <c r="E28" s="175"/>
      <c r="F28" s="175"/>
      <c r="G28" s="198"/>
    </row>
    <row r="29" spans="1:7" ht="25.5" x14ac:dyDescent="0.2">
      <c r="A29" s="425"/>
      <c r="B29" s="424"/>
      <c r="C29" s="427"/>
      <c r="D29" s="171" t="s">
        <v>557</v>
      </c>
      <c r="E29" s="175">
        <v>4588.5</v>
      </c>
      <c r="F29" s="175">
        <v>4561.6000000000004</v>
      </c>
      <c r="G29" s="198">
        <f>F29/E29*100</f>
        <v>99.413751770731182</v>
      </c>
    </row>
    <row r="30" spans="1:7" x14ac:dyDescent="0.2">
      <c r="A30" s="425"/>
      <c r="B30" s="424"/>
      <c r="C30" s="427"/>
      <c r="D30" s="171" t="s">
        <v>558</v>
      </c>
      <c r="E30" s="175"/>
      <c r="F30" s="175"/>
      <c r="G30" s="198"/>
    </row>
    <row r="31" spans="1:7" x14ac:dyDescent="0.2">
      <c r="A31" s="425"/>
      <c r="B31" s="424"/>
      <c r="C31" s="427"/>
      <c r="D31" s="171" t="s">
        <v>559</v>
      </c>
      <c r="E31" s="175"/>
      <c r="F31" s="175"/>
      <c r="G31" s="198"/>
    </row>
    <row r="32" spans="1:7" ht="38.25" x14ac:dyDescent="0.2">
      <c r="A32" s="425"/>
      <c r="B32" s="424"/>
      <c r="C32" s="427"/>
      <c r="D32" s="171" t="s">
        <v>560</v>
      </c>
      <c r="E32" s="175"/>
      <c r="F32" s="175"/>
      <c r="G32" s="198"/>
    </row>
    <row r="33" spans="1:7" x14ac:dyDescent="0.2">
      <c r="A33" s="425"/>
      <c r="B33" s="424"/>
      <c r="C33" s="427"/>
      <c r="D33" s="171" t="s">
        <v>561</v>
      </c>
      <c r="E33" s="175"/>
      <c r="F33" s="175"/>
      <c r="G33" s="198"/>
    </row>
    <row r="34" spans="1:7" x14ac:dyDescent="0.2">
      <c r="A34" s="425"/>
      <c r="B34" s="424"/>
      <c r="C34" s="427"/>
      <c r="D34" s="171" t="s">
        <v>562</v>
      </c>
      <c r="E34" s="175">
        <v>400</v>
      </c>
      <c r="F34" s="175">
        <v>400</v>
      </c>
      <c r="G34" s="198">
        <v>100</v>
      </c>
    </row>
    <row r="35" spans="1:7" x14ac:dyDescent="0.2">
      <c r="A35" s="424">
        <v>9</v>
      </c>
      <c r="B35" s="424">
        <v>3</v>
      </c>
      <c r="C35" s="427" t="str">
        <f>[1]Лист1!F55</f>
        <v>Архивное дело</v>
      </c>
      <c r="D35" s="171" t="s">
        <v>554</v>
      </c>
      <c r="E35" s="175">
        <f>E36</f>
        <v>2437.5</v>
      </c>
      <c r="F35" s="175">
        <f>F36</f>
        <v>2437.5</v>
      </c>
      <c r="G35" s="198">
        <f>F35/E35*100</f>
        <v>100</v>
      </c>
    </row>
    <row r="36" spans="1:7" x14ac:dyDescent="0.2">
      <c r="A36" s="424"/>
      <c r="B36" s="424"/>
      <c r="C36" s="427"/>
      <c r="D36" s="171" t="s">
        <v>555</v>
      </c>
      <c r="E36" s="175">
        <f>E38+E39+E40+E41+E42+E43</f>
        <v>2437.5</v>
      </c>
      <c r="F36" s="175">
        <f>F38+F39+F40+F41+F42+F43</f>
        <v>2437.5</v>
      </c>
      <c r="G36" s="198">
        <f>F36/E36*100</f>
        <v>100</v>
      </c>
    </row>
    <row r="37" spans="1:7" x14ac:dyDescent="0.2">
      <c r="A37" s="424"/>
      <c r="B37" s="424"/>
      <c r="C37" s="427"/>
      <c r="D37" s="171" t="s">
        <v>556</v>
      </c>
      <c r="E37" s="175"/>
      <c r="F37" s="175"/>
      <c r="G37" s="198"/>
    </row>
    <row r="38" spans="1:7" ht="25.5" x14ac:dyDescent="0.2">
      <c r="A38" s="424"/>
      <c r="B38" s="424"/>
      <c r="C38" s="427"/>
      <c r="D38" s="171" t="s">
        <v>557</v>
      </c>
      <c r="E38" s="175">
        <v>1395</v>
      </c>
      <c r="F38" s="175">
        <v>1395</v>
      </c>
      <c r="G38" s="198">
        <f>F38/E38*100</f>
        <v>100</v>
      </c>
    </row>
    <row r="39" spans="1:7" x14ac:dyDescent="0.2">
      <c r="A39" s="424"/>
      <c r="B39" s="424"/>
      <c r="C39" s="427"/>
      <c r="D39" s="171" t="s">
        <v>558</v>
      </c>
      <c r="E39" s="175"/>
      <c r="F39" s="175"/>
      <c r="G39" s="198"/>
    </row>
    <row r="40" spans="1:7" x14ac:dyDescent="0.2">
      <c r="A40" s="424"/>
      <c r="B40" s="424"/>
      <c r="C40" s="427"/>
      <c r="D40" s="171" t="s">
        <v>559</v>
      </c>
      <c r="E40" s="175">
        <v>854.4</v>
      </c>
      <c r="F40" s="175">
        <v>854.4</v>
      </c>
      <c r="G40" s="198">
        <f>F40/E40*100</f>
        <v>100</v>
      </c>
    </row>
    <row r="41" spans="1:7" ht="38.25" x14ac:dyDescent="0.2">
      <c r="A41" s="424"/>
      <c r="B41" s="424"/>
      <c r="C41" s="427"/>
      <c r="D41" s="171" t="s">
        <v>560</v>
      </c>
      <c r="E41" s="175">
        <v>188.1</v>
      </c>
      <c r="F41" s="175">
        <v>188.1</v>
      </c>
      <c r="G41" s="198">
        <v>100</v>
      </c>
    </row>
    <row r="42" spans="1:7" x14ac:dyDescent="0.2">
      <c r="A42" s="424"/>
      <c r="B42" s="424"/>
      <c r="C42" s="427"/>
      <c r="D42" s="171" t="s">
        <v>561</v>
      </c>
      <c r="E42" s="175"/>
      <c r="F42" s="175"/>
      <c r="G42" s="198"/>
    </row>
    <row r="43" spans="1:7" x14ac:dyDescent="0.2">
      <c r="A43" s="424"/>
      <c r="B43" s="424"/>
      <c r="C43" s="427"/>
      <c r="D43" s="171" t="s">
        <v>562</v>
      </c>
      <c r="E43" s="175"/>
      <c r="F43" s="175"/>
      <c r="G43" s="198"/>
    </row>
    <row r="44" spans="1:7" x14ac:dyDescent="0.2">
      <c r="A44" s="424">
        <v>4</v>
      </c>
      <c r="B44" s="424">
        <v>4</v>
      </c>
      <c r="C44" s="426" t="str">
        <f>[1]Лист1!F56</f>
        <v>Создание условий для государственной регистрации актов гражданского состояния</v>
      </c>
      <c r="D44" s="171" t="s">
        <v>554</v>
      </c>
      <c r="E44" s="175">
        <f>E45</f>
        <v>2243.1999999999998</v>
      </c>
      <c r="F44" s="175">
        <f>F45</f>
        <v>2243.1999999999998</v>
      </c>
      <c r="G44" s="198">
        <f>F44/E44*100</f>
        <v>100</v>
      </c>
    </row>
    <row r="45" spans="1:7" x14ac:dyDescent="0.2">
      <c r="A45" s="425"/>
      <c r="B45" s="424"/>
      <c r="C45" s="427"/>
      <c r="D45" s="171" t="s">
        <v>555</v>
      </c>
      <c r="E45" s="175">
        <f>E47+E48+E49+E50+E51+E52</f>
        <v>2243.1999999999998</v>
      </c>
      <c r="F45" s="175">
        <f>F47+F48+F49+F50+F51+F52</f>
        <v>2243.1999999999998</v>
      </c>
      <c r="G45" s="198">
        <f>F45/E45*100</f>
        <v>100</v>
      </c>
    </row>
    <row r="46" spans="1:7" x14ac:dyDescent="0.2">
      <c r="A46" s="425"/>
      <c r="B46" s="424"/>
      <c r="C46" s="427"/>
      <c r="D46" s="171" t="s">
        <v>556</v>
      </c>
      <c r="E46" s="175"/>
      <c r="F46" s="175"/>
      <c r="G46" s="198"/>
    </row>
    <row r="47" spans="1:7" ht="25.5" x14ac:dyDescent="0.2">
      <c r="A47" s="425"/>
      <c r="B47" s="424"/>
      <c r="C47" s="427"/>
      <c r="D47" s="171" t="s">
        <v>557</v>
      </c>
      <c r="E47" s="175"/>
      <c r="F47" s="175"/>
      <c r="G47" s="198"/>
    </row>
    <row r="48" spans="1:7" x14ac:dyDescent="0.2">
      <c r="A48" s="425"/>
      <c r="B48" s="424"/>
      <c r="C48" s="427"/>
      <c r="D48" s="171" t="s">
        <v>558</v>
      </c>
      <c r="E48" s="175"/>
      <c r="F48" s="175"/>
      <c r="G48" s="198"/>
    </row>
    <row r="49" spans="1:7" x14ac:dyDescent="0.2">
      <c r="A49" s="425"/>
      <c r="B49" s="424"/>
      <c r="C49" s="427"/>
      <c r="D49" s="171" t="s">
        <v>559</v>
      </c>
      <c r="E49" s="175">
        <v>2243.1999999999998</v>
      </c>
      <c r="F49" s="175">
        <v>2243.1999999999998</v>
      </c>
      <c r="G49" s="198">
        <v>100</v>
      </c>
    </row>
    <row r="50" spans="1:7" ht="38.25" x14ac:dyDescent="0.2">
      <c r="A50" s="425"/>
      <c r="B50" s="424"/>
      <c r="C50" s="427"/>
      <c r="D50" s="171" t="s">
        <v>560</v>
      </c>
      <c r="E50" s="175"/>
      <c r="F50" s="175"/>
      <c r="G50" s="198"/>
    </row>
    <row r="51" spans="1:7" x14ac:dyDescent="0.2">
      <c r="A51" s="425"/>
      <c r="B51" s="424"/>
      <c r="C51" s="427"/>
      <c r="D51" s="171" t="s">
        <v>561</v>
      </c>
      <c r="E51" s="175"/>
      <c r="F51" s="175"/>
      <c r="G51" s="198"/>
    </row>
    <row r="52" spans="1:7" x14ac:dyDescent="0.2">
      <c r="A52" s="425"/>
      <c r="B52" s="424"/>
      <c r="C52" s="427"/>
      <c r="D52" s="171" t="s">
        <v>562</v>
      </c>
      <c r="E52" s="175"/>
      <c r="F52" s="175"/>
      <c r="G52" s="198"/>
    </row>
    <row r="53" spans="1:7" x14ac:dyDescent="0.2">
      <c r="G53" s="202"/>
    </row>
    <row r="54" spans="1:7" x14ac:dyDescent="0.2">
      <c r="G54" s="202"/>
    </row>
  </sheetData>
  <mergeCells count="24">
    <mergeCell ref="A3:G3"/>
    <mergeCell ref="A4:G4"/>
    <mergeCell ref="A5:G5"/>
    <mergeCell ref="A6:B6"/>
    <mergeCell ref="C6:C7"/>
    <mergeCell ref="D6:D7"/>
    <mergeCell ref="E6:E7"/>
    <mergeCell ref="F6:F7"/>
    <mergeCell ref="G6:G7"/>
    <mergeCell ref="A8:A16"/>
    <mergeCell ref="B8:B16"/>
    <mergeCell ref="C8:C16"/>
    <mergeCell ref="A17:A25"/>
    <mergeCell ref="B17:B25"/>
    <mergeCell ref="C17:C25"/>
    <mergeCell ref="A44:A52"/>
    <mergeCell ref="B44:B52"/>
    <mergeCell ref="C44:C52"/>
    <mergeCell ref="A26:A34"/>
    <mergeCell ref="B26:B34"/>
    <mergeCell ref="C26:C34"/>
    <mergeCell ref="A35:A43"/>
    <mergeCell ref="B35:B43"/>
    <mergeCell ref="C35:C43"/>
  </mergeCells>
  <pageMargins left="0.75" right="0.75" top="1" bottom="1" header="0.5" footer="0.5"/>
  <pageSetup paperSize="9" scale="80" orientation="landscape" r:id="rId1"/>
  <headerFooter alignWithMargins="0"/>
  <rowBreaks count="1" manualBreakCount="1">
    <brk id="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SheetLayoutView="100" workbookViewId="0">
      <selection activeCell="H15" sqref="H15"/>
    </sheetView>
  </sheetViews>
  <sheetFormatPr defaultRowHeight="15" x14ac:dyDescent="0.25"/>
  <cols>
    <col min="1" max="1" width="7" style="70" customWidth="1"/>
    <col min="2" max="2" width="37.85546875" style="70" customWidth="1"/>
    <col min="3" max="3" width="11.140625" style="70" customWidth="1"/>
    <col min="4" max="4" width="9.140625" style="70"/>
    <col min="5" max="5" width="41" style="70" customWidth="1"/>
    <col min="6" max="16384" width="9.140625" style="70"/>
  </cols>
  <sheetData>
    <row r="1" spans="1:9" ht="15.75" x14ac:dyDescent="0.25">
      <c r="A1" s="108" t="s">
        <v>405</v>
      </c>
      <c r="B1" s="127"/>
      <c r="C1" s="127"/>
      <c r="D1" s="127"/>
      <c r="E1" s="127"/>
      <c r="F1" s="127"/>
      <c r="G1" s="127"/>
      <c r="H1" s="127"/>
    </row>
    <row r="3" spans="1:9" ht="15.75" x14ac:dyDescent="0.25">
      <c r="A3" s="128" t="s">
        <v>406</v>
      </c>
      <c r="B3" s="128"/>
      <c r="C3" s="128"/>
      <c r="D3" s="128"/>
      <c r="E3" s="128"/>
    </row>
    <row r="4" spans="1:9" ht="15.75" x14ac:dyDescent="0.25">
      <c r="A4" s="430" t="s">
        <v>609</v>
      </c>
      <c r="B4" s="430"/>
      <c r="C4" s="430"/>
      <c r="D4" s="430"/>
      <c r="E4" s="430"/>
      <c r="F4" s="430"/>
    </row>
    <row r="6" spans="1:9" ht="15.75" customHeight="1" x14ac:dyDescent="0.25">
      <c r="A6" s="431" t="s">
        <v>0</v>
      </c>
      <c r="B6" s="431"/>
      <c r="C6" s="431"/>
      <c r="D6" s="431"/>
      <c r="E6" s="129" t="s">
        <v>1</v>
      </c>
      <c r="F6" s="101"/>
      <c r="G6" s="101"/>
      <c r="H6" s="101"/>
      <c r="I6" s="101"/>
    </row>
    <row r="8" spans="1:9" ht="26.25" x14ac:dyDescent="0.25">
      <c r="A8" s="130" t="s">
        <v>5</v>
      </c>
      <c r="B8" s="130" t="s">
        <v>407</v>
      </c>
      <c r="C8" s="130" t="s">
        <v>408</v>
      </c>
      <c r="D8" s="130" t="s">
        <v>409</v>
      </c>
      <c r="E8" s="130" t="s">
        <v>410</v>
      </c>
    </row>
    <row r="9" spans="1:9" ht="39" x14ac:dyDescent="0.25">
      <c r="A9" s="131">
        <v>1</v>
      </c>
      <c r="B9" s="132" t="s">
        <v>411</v>
      </c>
      <c r="C9" s="133">
        <v>42061</v>
      </c>
      <c r="D9" s="131">
        <v>379</v>
      </c>
      <c r="E9" s="134" t="s">
        <v>412</v>
      </c>
    </row>
    <row r="10" spans="1:9" ht="39" x14ac:dyDescent="0.25">
      <c r="A10" s="135">
        <v>2</v>
      </c>
      <c r="B10" s="136" t="s">
        <v>411</v>
      </c>
      <c r="C10" s="137">
        <v>42093</v>
      </c>
      <c r="D10" s="135">
        <v>521</v>
      </c>
      <c r="E10" s="138" t="s">
        <v>413</v>
      </c>
    </row>
    <row r="11" spans="1:9" ht="39" x14ac:dyDescent="0.25">
      <c r="A11" s="139">
        <v>3</v>
      </c>
      <c r="B11" s="140" t="s">
        <v>411</v>
      </c>
      <c r="C11" s="141">
        <v>42478</v>
      </c>
      <c r="D11" s="139">
        <v>640</v>
      </c>
      <c r="E11" s="142" t="s">
        <v>414</v>
      </c>
    </row>
    <row r="12" spans="1:9" ht="39" x14ac:dyDescent="0.25">
      <c r="A12" s="143">
        <v>4</v>
      </c>
      <c r="B12" s="140" t="s">
        <v>411</v>
      </c>
      <c r="C12" s="141">
        <v>42754</v>
      </c>
      <c r="D12" s="139">
        <v>92</v>
      </c>
      <c r="E12" s="142" t="s">
        <v>414</v>
      </c>
    </row>
    <row r="13" spans="1:9" ht="60" customHeight="1" x14ac:dyDescent="0.25">
      <c r="A13" s="144">
        <v>5</v>
      </c>
      <c r="B13" s="146" t="s">
        <v>411</v>
      </c>
      <c r="C13" s="141">
        <v>43216</v>
      </c>
      <c r="D13" s="139">
        <v>387</v>
      </c>
      <c r="E13" s="145" t="s">
        <v>415</v>
      </c>
    </row>
    <row r="14" spans="1:9" ht="76.5" x14ac:dyDescent="0.25">
      <c r="A14" s="218">
        <v>6</v>
      </c>
      <c r="B14" s="146" t="s">
        <v>411</v>
      </c>
      <c r="C14" s="220">
        <v>43343</v>
      </c>
      <c r="D14" s="221">
        <v>730</v>
      </c>
      <c r="E14" s="219" t="s">
        <v>416</v>
      </c>
    </row>
    <row r="15" spans="1:9" s="215" customFormat="1" ht="38.25" x14ac:dyDescent="0.25">
      <c r="A15" s="144"/>
      <c r="B15" s="146" t="s">
        <v>411</v>
      </c>
      <c r="C15" s="147">
        <v>43776</v>
      </c>
      <c r="D15" s="148">
        <v>1107</v>
      </c>
      <c r="E15" s="146" t="s">
        <v>608</v>
      </c>
    </row>
    <row r="16" spans="1:9" s="215" customFormat="1" ht="102" x14ac:dyDescent="0.25">
      <c r="A16" s="144">
        <v>7</v>
      </c>
      <c r="B16" s="146" t="s">
        <v>411</v>
      </c>
      <c r="C16" s="147">
        <v>43903</v>
      </c>
      <c r="D16" s="148">
        <v>233</v>
      </c>
      <c r="E16" s="146" t="s">
        <v>606</v>
      </c>
    </row>
    <row r="17" spans="1:5" ht="102" x14ac:dyDescent="0.25">
      <c r="A17" s="148">
        <v>8</v>
      </c>
      <c r="B17" s="146" t="s">
        <v>411</v>
      </c>
      <c r="C17" s="222">
        <v>43906</v>
      </c>
      <c r="D17" s="148">
        <v>241</v>
      </c>
      <c r="E17" s="146" t="s">
        <v>607</v>
      </c>
    </row>
  </sheetData>
  <mergeCells count="2">
    <mergeCell ref="A4:F4"/>
    <mergeCell ref="A6:D6"/>
  </mergeCells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  <pageSetup paperSize="9" scale="98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A4" zoomScaleSheetLayoutView="100" workbookViewId="0">
      <selection activeCell="F10" sqref="F10"/>
    </sheetView>
  </sheetViews>
  <sheetFormatPr defaultRowHeight="15" x14ac:dyDescent="0.25"/>
  <cols>
    <col min="1" max="2" width="9.140625" style="70"/>
    <col min="3" max="3" width="17.140625" style="70" customWidth="1"/>
    <col min="4" max="4" width="12.7109375" style="70" customWidth="1"/>
    <col min="5" max="5" width="14" style="70" customWidth="1"/>
    <col min="6" max="6" width="13.140625" style="70" customWidth="1"/>
    <col min="7" max="7" width="15.42578125" style="70" customWidth="1"/>
    <col min="8" max="8" width="13.85546875" style="70" customWidth="1"/>
    <col min="9" max="9" width="16.28515625" style="70" customWidth="1"/>
    <col min="10" max="10" width="15.5703125" style="70" customWidth="1"/>
    <col min="11" max="16384" width="9.140625" style="70"/>
  </cols>
  <sheetData>
    <row r="1" spans="1:11" ht="15.75" x14ac:dyDescent="0.25">
      <c r="A1" s="98" t="s">
        <v>417</v>
      </c>
    </row>
    <row r="3" spans="1:11" ht="15.75" x14ac:dyDescent="0.25">
      <c r="A3" s="128" t="s">
        <v>418</v>
      </c>
      <c r="B3" s="128"/>
      <c r="C3" s="128"/>
      <c r="D3" s="128"/>
    </row>
    <row r="4" spans="1:11" ht="15.75" x14ac:dyDescent="0.25">
      <c r="A4" s="430" t="s">
        <v>629</v>
      </c>
      <c r="B4" s="430"/>
      <c r="C4" s="430"/>
    </row>
    <row r="5" spans="1:11" ht="15.75" customHeight="1" x14ac:dyDescent="0.25">
      <c r="A5" s="431" t="s">
        <v>0</v>
      </c>
      <c r="B5" s="431"/>
      <c r="C5" s="431"/>
      <c r="D5" s="431"/>
      <c r="E5" s="386" t="s">
        <v>1</v>
      </c>
      <c r="F5" s="386"/>
      <c r="G5" s="386"/>
      <c r="H5" s="386"/>
      <c r="I5" s="101"/>
      <c r="J5" s="101"/>
      <c r="K5" s="101"/>
    </row>
    <row r="7" spans="1:11" ht="70.5" customHeight="1" x14ac:dyDescent="0.25">
      <c r="A7" s="432" t="s">
        <v>376</v>
      </c>
      <c r="B7" s="432"/>
      <c r="C7" s="433" t="s">
        <v>419</v>
      </c>
      <c r="D7" s="433" t="s">
        <v>420</v>
      </c>
      <c r="E7" s="433" t="s">
        <v>421</v>
      </c>
      <c r="F7" s="149" t="s">
        <v>422</v>
      </c>
      <c r="G7" s="149" t="s">
        <v>423</v>
      </c>
      <c r="H7" s="149" t="s">
        <v>424</v>
      </c>
      <c r="I7" s="149" t="s">
        <v>425</v>
      </c>
      <c r="J7" s="149" t="s">
        <v>426</v>
      </c>
    </row>
    <row r="8" spans="1:11" ht="31.5" customHeight="1" x14ac:dyDescent="0.25">
      <c r="A8" s="149" t="s">
        <v>3</v>
      </c>
      <c r="B8" s="149" t="s">
        <v>4</v>
      </c>
      <c r="C8" s="433"/>
      <c r="D8" s="433"/>
      <c r="E8" s="433"/>
      <c r="F8" s="150"/>
      <c r="G8" s="150"/>
      <c r="H8" s="150"/>
      <c r="I8" s="150"/>
      <c r="J8" s="150"/>
    </row>
    <row r="9" spans="1:11" ht="51" customHeight="1" x14ac:dyDescent="0.25">
      <c r="A9" s="151" t="s">
        <v>31</v>
      </c>
      <c r="B9" s="152"/>
      <c r="C9" s="153" t="s">
        <v>1</v>
      </c>
      <c r="D9" s="153"/>
      <c r="E9" s="154" t="s">
        <v>427</v>
      </c>
      <c r="F9" s="257">
        <f>AVERAGE(F10:F13)</f>
        <v>0.94274999999999998</v>
      </c>
      <c r="G9" s="257">
        <f>AVERAGE(G10:G13)</f>
        <v>1.0075000000000001</v>
      </c>
      <c r="H9" s="257">
        <f t="shared" ref="H9:J9" si="0">AVERAGE(H10:H13)</f>
        <v>0.93500000000000005</v>
      </c>
      <c r="I9" s="257">
        <f t="shared" si="0"/>
        <v>1</v>
      </c>
      <c r="J9" s="257">
        <f t="shared" si="0"/>
        <v>0.93500000000000005</v>
      </c>
    </row>
    <row r="10" spans="1:11" ht="51" customHeight="1" x14ac:dyDescent="0.25">
      <c r="A10" s="151" t="s">
        <v>31</v>
      </c>
      <c r="B10" s="152">
        <v>1</v>
      </c>
      <c r="C10" s="153" t="s">
        <v>428</v>
      </c>
      <c r="D10" s="153"/>
      <c r="E10" s="154" t="s">
        <v>427</v>
      </c>
      <c r="F10" s="258">
        <f>G10*J10</f>
        <v>0.88200000000000001</v>
      </c>
      <c r="G10" s="156">
        <v>0.98</v>
      </c>
      <c r="H10" s="156">
        <v>0.9</v>
      </c>
      <c r="I10" s="155">
        <v>1</v>
      </c>
      <c r="J10" s="155">
        <f>H10/I10</f>
        <v>0.9</v>
      </c>
    </row>
    <row r="11" spans="1:11" ht="68.25" customHeight="1" x14ac:dyDescent="0.25">
      <c r="A11" s="151" t="s">
        <v>31</v>
      </c>
      <c r="B11" s="152">
        <v>2</v>
      </c>
      <c r="C11" s="153" t="s">
        <v>429</v>
      </c>
      <c r="D11" s="153"/>
      <c r="E11" s="153" t="s">
        <v>273</v>
      </c>
      <c r="F11" s="258">
        <f>G11*J11</f>
        <v>0.85499999999999998</v>
      </c>
      <c r="G11" s="157">
        <v>0.95</v>
      </c>
      <c r="H11" s="156">
        <v>0.9</v>
      </c>
      <c r="I11" s="155">
        <v>1</v>
      </c>
      <c r="J11" s="155">
        <f>H11/I11</f>
        <v>0.9</v>
      </c>
    </row>
    <row r="12" spans="1:11" ht="22.5" customHeight="1" x14ac:dyDescent="0.25">
      <c r="A12" s="151" t="s">
        <v>31</v>
      </c>
      <c r="B12" s="152">
        <v>3</v>
      </c>
      <c r="C12" s="153" t="s">
        <v>430</v>
      </c>
      <c r="D12" s="153"/>
      <c r="E12" s="153" t="s">
        <v>431</v>
      </c>
      <c r="F12" s="258">
        <f>G12*J12</f>
        <v>1.034</v>
      </c>
      <c r="G12" s="156">
        <v>1.1000000000000001</v>
      </c>
      <c r="H12" s="156">
        <v>0.94</v>
      </c>
      <c r="I12" s="155">
        <v>1</v>
      </c>
      <c r="J12" s="155">
        <f>H12/I12</f>
        <v>0.94</v>
      </c>
    </row>
    <row r="13" spans="1:11" ht="128.25" x14ac:dyDescent="0.25">
      <c r="A13" s="151" t="s">
        <v>31</v>
      </c>
      <c r="B13" s="158">
        <v>4</v>
      </c>
      <c r="C13" s="140" t="s">
        <v>432</v>
      </c>
      <c r="D13" s="159"/>
      <c r="E13" s="153" t="s">
        <v>433</v>
      </c>
      <c r="F13" s="258">
        <f>G13*J13</f>
        <v>1</v>
      </c>
      <c r="G13" s="156">
        <v>1</v>
      </c>
      <c r="H13" s="156">
        <v>1</v>
      </c>
      <c r="I13" s="155">
        <v>1</v>
      </c>
      <c r="J13" s="155">
        <f t="shared" ref="J13" si="1">H13/I13</f>
        <v>1</v>
      </c>
    </row>
    <row r="14" spans="1:11" x14ac:dyDescent="0.25">
      <c r="G14" s="160"/>
      <c r="H14" s="160"/>
    </row>
  </sheetData>
  <mergeCells count="7">
    <mergeCell ref="A4:C4"/>
    <mergeCell ref="A5:D5"/>
    <mergeCell ref="E5:H5"/>
    <mergeCell ref="A7:B7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9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'Форма 1'!_ftnref1</vt:lpstr>
      <vt:lpstr>'Форма 1'!Заголовки_для_печати</vt:lpstr>
      <vt:lpstr>'Форма 2'!Заголовки_для_печати</vt:lpstr>
      <vt:lpstr>'форма 5'!Область_печати</vt:lpstr>
      <vt:lpstr>'Форма 7'!Область_печати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2021-02-12T06:54:50Z</cp:lastPrinted>
  <dcterms:created xsi:type="dcterms:W3CDTF">2016-05-17T08:08:18Z</dcterms:created>
  <dcterms:modified xsi:type="dcterms:W3CDTF">2021-02-15T06:54:46Z</dcterms:modified>
</cp:coreProperties>
</file>